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351" yWindow="65386" windowWidth="12390" windowHeight="844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'Лист1'!$A$1:$J$1487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D584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<sst xmlns="http://schemas.openxmlformats.org/spreadsheetml/2006/main" count="2131" uniqueCount="554">
  <si>
    <t>Управління у справах сім'ї та молоді, департамент освіти і науки  облдержадміністрації,   вищі навчальні заклади  І-IV  рівня  акредитації, громадські організації (за згодою)</t>
  </si>
  <si>
    <t>Управління у справах сім'ї та молоді, департамент освіти і науки  облдержадміністрації,  вищі навчальні заклади  І-IV  рівня  акредитації, громадські організації (за згодою)</t>
  </si>
  <si>
    <t xml:space="preserve">Проведення семінару - тренінгу для соціальних педагогів і практичних психологів закладів освіти в межах Всеукраїнської конференції </t>
  </si>
  <si>
    <t>Управління у справах сім'ї та молоді облдержадміністрації, виконавчі органи міських рад та райдержадміністрації,   громадські організації (за згодою)</t>
  </si>
  <si>
    <t>Включення до програм професійної підготовки та підвищення кваліфікації державних службовців та посадових осіб органів місцевого самоврядування навчальних модулів з основ гендерної рівності та гендерного інтегрування</t>
  </si>
  <si>
    <t xml:space="preserve">Управління у справах сім'ї та молоді облдержадміністрації,
обласний центр перепідготовки та підвищення кваліфікації працівників органів державної влади, органів місцевого самоврядування, державних підприємств, установ і організацій 
</t>
  </si>
  <si>
    <t>Проведення конкурсу наукових робіт з гендерної проблематики у вищих навчальних закладах ІІІ-IV рівня  акредитації</t>
  </si>
  <si>
    <t xml:space="preserve">Створення системи безперервного навчання фахівців, плануючих працювати в «Клініках дружніх до молоді»  
</t>
  </si>
  <si>
    <t xml:space="preserve">Департамент охорони  здоров’я, управління у справах сім’ї та молоді  облдержадміністрації,
громадські організації (за згодою)  
</t>
  </si>
  <si>
    <t xml:space="preserve">Управління у справах сім’ї та молоді, департамент охорони  здоров’я облдержадміністрації, обласний центр соціальних служб для сім'ї, дітей та молоді,
виконавчі органи міських рад та райдержадміністрації,
громадські організації (за згодою)  
</t>
  </si>
  <si>
    <t xml:space="preserve">Управління у справах сім’ї та молоді, департамент освіти і науки облдержадміністрації, обласний центр соціальних служб для сім'ї, дітей та молоді,
виконавчі органи міських рад та райдержадміністрації,
громадські організації (за згодою)  
</t>
  </si>
  <si>
    <t xml:space="preserve">Управління у справах сім'ї та молоді облдержадміністрації,
виконавчі органи міських рад, райдержадміністрації;
громадські організації (за згодою)
</t>
  </si>
  <si>
    <t xml:space="preserve">Управління у справах сім'ї та молоді облдержадміністрації,
громадські організації (за згодою)
</t>
  </si>
  <si>
    <t>Проведення зустрічей для учнів, студентів та незайнятої молоді з представниками, колективами підприємств області</t>
  </si>
  <si>
    <t>Проведення зустрічей з практикуючими бізнесменами на тему:  «Як створити свій власний бізнес»</t>
  </si>
  <si>
    <t>Організація екскурсій на промислові підприємства для учнів та студентів навчальних закладів області</t>
  </si>
  <si>
    <t>Проведення семінарів та профорієнтаційних ігр серед учнів, учасників молодіжних трудових загонів</t>
  </si>
  <si>
    <t>Організація регіональної ярмарки спеціальностей</t>
  </si>
  <si>
    <t>Сприяння діяльності Донецького обласного молодіжного центру праці</t>
  </si>
  <si>
    <t xml:space="preserve">Управління у справах сім’ї та молоді облдержадміністрації, громадські організації (за згодою) </t>
  </si>
  <si>
    <t>Проведення обласного конкурсу проектів програм, розроблених громадськими організаціями</t>
  </si>
  <si>
    <t>Проведення виїзних Днів відкритих дверей ДОМЦП з метою інформування молоді області щодо послуг центру та працевлаштування</t>
  </si>
  <si>
    <t>Проведення круглих столів на тему: “Моє перше робоче місце та проблеми працевлаштування випускників вищих навчальних закладів”</t>
  </si>
  <si>
    <t>Проведення Регіонального туру Всеукраїнської акції «Молодіжні трудові загони»,  організація роботи таборів праці та відпочинку в Донецькій області та АР Крим в рамках  Всеукраїнської акції «Молодіжні трудові загони»</t>
  </si>
  <si>
    <t>Управління у справах сім’ї та молоді облдержадміністрації, Донецький обласний молодіжний центр праці,   виконавчі органи міських рад та райдержадміністрації, громадські організації (за згодою)</t>
  </si>
  <si>
    <t>Управління у справах сім’ї та молоді, департамент освіти і науки облдержадміністрації, Донецький обласний молодіжний центр праці,  виконавчі органи міських рад та райдержадміністрації</t>
  </si>
  <si>
    <t>Управління у справах сім’ї та молоді облдержадміністрації, Донецький обласний молодіжний центр праці, виконавчі органи міських рад та райдержадміністрації</t>
  </si>
  <si>
    <t>Всього</t>
  </si>
  <si>
    <t>Здійснення соціального супроводу та підтримки осіб, що постраждали від торгівлі людьми</t>
  </si>
  <si>
    <t>Проект 22. "Поширення національного механізму перенаправлення для постраждалих від торгівлі людьми"</t>
  </si>
  <si>
    <t>Протидія торгівлі людьми</t>
  </si>
  <si>
    <t>Напрямок ІІІ. Гендерна політика</t>
  </si>
  <si>
    <t>Забезпечення гендерної рівності</t>
  </si>
  <si>
    <t>Проект 23. "Створення мережі гендерних ресурсних центрів"</t>
  </si>
  <si>
    <t>Управління у справах сім'ї та молоді,  виконавчі органи міських рад, райдержадміністрації</t>
  </si>
  <si>
    <t>Управління у справах сім'ї та молоді облдержадміністрації, громадські організації (за згодою)</t>
  </si>
  <si>
    <t>Управління у справах сім'ї та молоді облдержадміністрації, КПНЗ "Донецький обласний дитячо-молодіжний центр", Донецький обласний військовий комісаріат, виконавчі органи міських рад, райдержадміністрації</t>
  </si>
  <si>
    <t>Управління інформаційної політики та з питань преси облдержадміністрації, громадські організації</t>
  </si>
  <si>
    <t xml:space="preserve">Управління у справах сім’ї та молоді облдержадміністрації, обласний центр соціальних служб для сім’ї, дітей та молоді </t>
  </si>
  <si>
    <t xml:space="preserve">Управління у справах сім’ї та молоді облдержадміністрації, обласний центр соціальних служб для сім’ї, дітей та молоді, департамент охорони здоров'я облдержадміністрації, Головне управління МВС України у Донецькій області </t>
  </si>
  <si>
    <t xml:space="preserve">Управління у справах сім'ї та молоді, департамент 
освіти і науки  
 облдержадміністрації 
</t>
  </si>
  <si>
    <t>Донецьке регіональне управління Фонду сприяння молодіжному житловому будівництву</t>
  </si>
  <si>
    <t>Донецьке регіональне управління Фонду сприяння молодіжному житловому будівництву, управління у справах сім’ї та молоді облдержадміністрації</t>
  </si>
  <si>
    <t xml:space="preserve">Управління у справах сім’ї
та молоді, департамент  освіти і науки, 
управління культури і  туризму, 
управління з питань фізичної 
 культури та спорту облдержадміністрації, 
виконавчі органи міських рад, райдержадміністрації, громадські організації
</t>
  </si>
  <si>
    <t>Проведення навчальних семінарів з питань забезпечення взаємодії правоохоронних органів та спеціалістів структурних підрозділів у справах сім'ї та молоді міських рад та райдержадміністрацій</t>
  </si>
  <si>
    <t>Проведення соціологічних досліджень з проблем насильства в сім'ї за участю громадських організацій</t>
  </si>
  <si>
    <t>Управління у справах сім’ї та молоді облдержадміністрації, Обласний комітет профспілок  працівників освіти та науки (за згодою), Рада ректорів вищих навчальних закладів Донецької області,  Донецька асоціація студентських правозахисних організаторів (за згодою)</t>
  </si>
  <si>
    <t>Департамент освіти і науки  облдержадміністрації,  громадські організації (за згодою)</t>
  </si>
  <si>
    <t>Проведення тестування молодих людей на виявлення у них підприємницьких компетенцій</t>
  </si>
  <si>
    <t>№ з/п</t>
  </si>
  <si>
    <t>Захід</t>
  </si>
  <si>
    <t>Виконавець</t>
  </si>
  <si>
    <t>Джерела фінансування</t>
  </si>
  <si>
    <t>Прогнозний об´єм фінансування, тис. грн.</t>
  </si>
  <si>
    <t>Напрямок І. Молодіжна політика</t>
  </si>
  <si>
    <t>Разом</t>
  </si>
  <si>
    <t>державний бюджет</t>
  </si>
  <si>
    <t>обласний бюджет</t>
  </si>
  <si>
    <t>бюджети міст (районів)</t>
  </si>
  <si>
    <t>інші джерела</t>
  </si>
  <si>
    <t>Організація і проведення семінарів-практикумів для директорів та працівників реабілітаційних центрів</t>
  </si>
  <si>
    <t>Проведення «круглих столів», конференцій, форумів для забезпечення ефективної співпраці органів державної влади та центрів реабілітації щодо формування здорового способу життя</t>
  </si>
  <si>
    <t>Проведення творчого конкурсу щодо створення соціальної реклами здорового способу життя «Все в твоїх руках!»</t>
  </si>
  <si>
    <t>Управління у справах сім'ї та молоді облдержадміністрації,  обласний центр соціальних служб для сім'ї, дітей та молоді</t>
  </si>
  <si>
    <t xml:space="preserve">Управління у справах сім'ї та молоді, управління освіти і науки облдержадміністрації,  обласний центр соціальних служб для сім'ї, дітей та молоді  </t>
  </si>
  <si>
    <t xml:space="preserve">Управління у справах сім'ї та молоді облдержадміністрації, обласний центр соціальних служб для сім'ї, дітей та молоді , громадські організації (за згодою) </t>
  </si>
  <si>
    <t>Підтримати  проведення фестивалю-конкурсу сучасного музичного мистецтва «Donbass Modern Music Art»</t>
  </si>
  <si>
    <t xml:space="preserve">Проведення відкритого конкурсу молодих піаністів на батьківщині С.Прокоф’єва  </t>
  </si>
  <si>
    <t>Проведення Донецького молодіжного фестивалю джазової музики</t>
  </si>
  <si>
    <t>Проведення обласного фестивалю-конкурсу молодих виконавців української пісні «Зоряні весни»</t>
  </si>
  <si>
    <t>Проведення обласного свята танцю «Різнобарвний віхор»</t>
  </si>
  <si>
    <t>Надання фінансової підтримки учасникам Всеукраїнських та міжнародних фестивалів, конкурсів та форумів</t>
  </si>
  <si>
    <t>Проведення районних, міських конкурсів для обдарованої та талановитої молоді</t>
  </si>
  <si>
    <t>Проведення обласного рок-фестивалю – конкурсу «Я маю власну думку»</t>
  </si>
  <si>
    <t>Проведення обласного відкритого фестивалю – конкурсу циркового мистецтва «Золотий мак»</t>
  </si>
  <si>
    <t>Проведення творчого пленеру студентів Донецького художнього училища «Донеччина – очима молоді»</t>
  </si>
  <si>
    <t>Проведення обласного конкурсу молодих талантів «Престиж Донбасу»</t>
  </si>
  <si>
    <t>Проведення відкритого конкурсу на краще виконання творів для солістів з оркестром «Надія. Гордість. Майбутнє»</t>
  </si>
  <si>
    <t>Створення умов для інтелектуального самовдосконалення молоді, творчого розвитку особистості</t>
  </si>
  <si>
    <t>Проект 8.  "Мистецтво молодих"</t>
  </si>
  <si>
    <t>Проведення форуму творчої та обдарованої молоді «ART-Ukraine»</t>
  </si>
  <si>
    <t>Управління у справах сім’ї та молоді облдержадміністрації</t>
  </si>
  <si>
    <t>Управління у справах сім’ї та молоді  облдержадміністрації, громадські організації (за згодою)</t>
  </si>
  <si>
    <t>Управління культури і туризму, управління у справах сім’ї та молоді  облдержадміністрації, Шахтарський кінотехнікум, Шахтарська міська рада</t>
  </si>
  <si>
    <t>Підтримати проведення Байк-рок фестивалю «Rock – простір»</t>
  </si>
  <si>
    <t>Управління у справах сім’ї та молоді  облдержадміністрації, Донецьке обласне відділення Національної Всеукраїнської музичної спілки (за згодою)</t>
  </si>
  <si>
    <t>Управління культури і туризму облдержадміністрації</t>
  </si>
  <si>
    <t>Управління у справах сім’ї та молоді  облдержадміністрації, відділ у справах сім'ї, молоді та спорту Старобешівської райдержадміністрації</t>
  </si>
  <si>
    <t>Проведення свята для сімей до Дня матері,   Міжнародного дня сім’ї, Міжнародного жіночого дня, Міжнародного дня захисту дітей</t>
  </si>
  <si>
    <t xml:space="preserve"> Здійснення заходів
щодо присвоєння багатодітним жінкам почесного звання України „Мати-героїня”  
</t>
  </si>
  <si>
    <t>Забезпечення виготовлення буклетів, плакатів  сімейних газет, журналів із досягненнями мешканців області</t>
  </si>
  <si>
    <t>Організація та проведення обласного конкурсу «Молода сім’я року»</t>
  </si>
  <si>
    <t xml:space="preserve">Розроблення курсу лекцій  та бесід з тематики «Основи подружнього життя»  </t>
  </si>
  <si>
    <t>Посилення роботи з медико-генетичного, психологічного та правового консультування молодих людей, які вступають до шлюбу</t>
  </si>
  <si>
    <t>Забезпечення інформування батьків та надання їм консультаційних послуг з метою набуття вмінь, знань і навичок з питань виховання дітей, формування свідомого батьківства, а також з професійної орієнтації молоді</t>
  </si>
  <si>
    <t>Проведення  інформаційної кампанії щодо популяризації сімейного підприємництва, у тому числі в сільській місцевості, роз’яснення можливостей реалізації підприємницької ініціативи сімей у сфері побутових послуг, громадського харчування, організації фермерських господарств, зеленого туризму</t>
  </si>
  <si>
    <t xml:space="preserve">Проведення обласного етапу Всеукраїнського конкурсу-фестивалю «Таланти багатодітної родини» </t>
  </si>
  <si>
    <t>Проведення роботи щодо видачі посвідчень дітям та батькам з багатодітних сімей</t>
  </si>
  <si>
    <t xml:space="preserve">Сприяння відвідуванню дітьми із багатодітних сімей організованих занять у фізкультурно-спортивних секціях, фізкультурно-оздоровчих групах, гуртках 
у загальноосвітніх та позашкільних навчальних закладах
</t>
  </si>
  <si>
    <t>Управління у справах сім’ї та молоді   облдержадміністрації</t>
  </si>
  <si>
    <t>Проведення круглих столів щодо розвитку волонтерського, скаутського руху, активізації громадської активності робочої та сільської молоді</t>
  </si>
  <si>
    <t>Організація телепередач щодо популяризації волонтерського руху, співпраці з молодіжними громадськими організаціями</t>
  </si>
  <si>
    <t xml:space="preserve">Управління у справах сім’ї та молоді  облдержадміністрації, громадські організації (за згодою) </t>
  </si>
  <si>
    <t>Соціальна інтеграція молодих людей з обмеженими фізичними можливостями</t>
  </si>
  <si>
    <t>Проект 11.  "Життя без обмежень"</t>
  </si>
  <si>
    <t xml:space="preserve">Проведення семінарів для спеціалістів міськрайцентрів СССДМ на базі центрів соціально-психологічної реабілітації дітей та молоді з функціональними обмеженнями </t>
  </si>
  <si>
    <t>Проведення фестивалю творчості дітей інвалідів «Повір у себе»</t>
  </si>
  <si>
    <t>Департамент освіти та науки облдержадміністрації, Донецький обласний центр соціальних служб для сім’ї, дітей та молоді</t>
  </si>
  <si>
    <t xml:space="preserve">Проведення «методичних днів» на базі ДОЦСССДМ з питань  соціальної роботи з особами з функціональними обмеженнями  </t>
  </si>
  <si>
    <t>Донецький обласний центр соціальних служб для сім’ї, дітей та молоді</t>
  </si>
  <si>
    <t>Проведення профілактичних інтервенцій в сім’ях, які опинились в складних життєвих  обставинах  під час соціального супроводу</t>
  </si>
  <si>
    <t>Донецький обласний центр соціальних служб для сім’ї, дітей та молоді, виконавчі органи міських рад та райдержадміністрації</t>
  </si>
  <si>
    <t>Проведення семінару  щодо соціальної роботи з особами з функціональними обмеженнями  для спеціалістів, які здійснюють соціальний супровід сімей з проблемами інвалідності</t>
  </si>
  <si>
    <t>Проведення тренінгу для спеціалістів центрів соціально-психологічної реабілітації дітей та молоді</t>
  </si>
  <si>
    <t>Проведення відкритого конкурсу  краси дівчат на візках «Краса – без обмежень»</t>
  </si>
  <si>
    <t xml:space="preserve">Додаток до Програми </t>
  </si>
  <si>
    <t xml:space="preserve">Управління у справах сім’ї та молоді, служба у справах дітей, департамент                     освіти і науки, департамент охорони здоров'я  облдержадміністрації, обласний центр соціальних служб для сім'ї, дітей та молоді,
виконавчі органи міських рад та райдержадміністрації,
громадські організації (за згодою)  
</t>
  </si>
  <si>
    <t>метою популяризації здорового способу життя</t>
  </si>
  <si>
    <t xml:space="preserve">Створення та розповсюдження соціальної реклами, зокрема,  з </t>
  </si>
  <si>
    <t>молодіжний центр праці,  виконавчі органи міських рад та райдержадміністрації,  громадські організації (за згодою)</t>
  </si>
  <si>
    <t xml:space="preserve">Управління у справах сім’ї та молоді облдержадміністрації, Донецький обласний </t>
  </si>
  <si>
    <t>молодіжний центр праці, виконавчі органи міських рад та райдержадміністрації,  громадські організації (за згодою)</t>
  </si>
  <si>
    <t xml:space="preserve">Управління у справах сім’ї та молоді,  департамент регіонального розвитку, залучення інвестицій і зовнішньоекономічних відносин  облдержадміністрації, Донецький обласний </t>
  </si>
  <si>
    <t>загальноосвітніх шкіл області</t>
  </si>
  <si>
    <t xml:space="preserve">Створення серії відеороликів про найбільш актуальні професій на сучасному ринку праці та поширення їх серед </t>
  </si>
  <si>
    <t>молодіжний центр праці</t>
  </si>
  <si>
    <t>Донецький обласний молодіжний центр праці,  Донецький обласний центр зайнятості</t>
  </si>
  <si>
    <t xml:space="preserve">Управління у справах сім’ї та молоді, управління освіти та науки  облдержадміністрації, </t>
  </si>
  <si>
    <t>роботах</t>
  </si>
  <si>
    <t xml:space="preserve">Сприяння  залученню учнівської молоді до участі у  громадських </t>
  </si>
  <si>
    <t>облдержадміністрації, Донецький обласний молодіжний центр праці, Донецький обласний центр соціальних служб для сім’ї, дітей та молоді, виконавчі органи міських рад та райдержадміністрації, Донецький обласний центр зайнятості</t>
  </si>
  <si>
    <t xml:space="preserve">Управління у справах сім’ї та молоді  </t>
  </si>
  <si>
    <t>меморіальних комплексів</t>
  </si>
  <si>
    <t xml:space="preserve">Проведення роботи щодо участі молодіжних трудових загонів у реставрації та відновленні пам’яток історії та архітектури, </t>
  </si>
  <si>
    <t>райдержадміністрації</t>
  </si>
  <si>
    <t xml:space="preserve">Донецький обласний молодіжний центр праці,  виконавчі органи міських рад </t>
  </si>
  <si>
    <t>молоді на селі</t>
  </si>
  <si>
    <t xml:space="preserve">Проведення спільних заходів проекту з місцевою владою та існуючими центрами праці, молодіжними громадськими організаціями з метою обговорення проблем зайнятості </t>
  </si>
  <si>
    <t>зайнятості, виконавчі органи міських рад та райдержадміністрації</t>
  </si>
  <si>
    <t xml:space="preserve">Управління у справах сім’ї та молоді облдержадміністрації, Донецький обласний молодіжний центр праці, обласний центр </t>
  </si>
  <si>
    <t>громадські організації  (за згодою)</t>
  </si>
  <si>
    <t xml:space="preserve">Управління у справах сім'ї та молоді облдержадміністрації,  обласний центр соціальних служб для сім'ї, дітей та молоді,  </t>
  </si>
  <si>
    <t>варте того, щоб жити!»</t>
  </si>
  <si>
    <t xml:space="preserve">Сприяння створенню та трансляції на телеканалах телепередачі з профілактики негативних явищ у молодіжному середовищі «Життя </t>
  </si>
  <si>
    <t>міських рад та райдержадміністрації</t>
  </si>
  <si>
    <t xml:space="preserve">Управління у справах сім'ї та молоді облдержадміністрації,  виконавчі органи </t>
  </si>
  <si>
    <t>наслідки вживання молоддю алкоголю, тютюнових виробів</t>
  </si>
  <si>
    <t xml:space="preserve">Розміщення біл-бордів, розповсюдження інших інформаційних матеріалів з попередженням про негативні </t>
  </si>
  <si>
    <t xml:space="preserve">центр соціальних служб для сім'ї, дітей та молоді,
виконавчі органи міських рад та райдержадміністрації,
громадські організації (за згодою) </t>
  </si>
  <si>
    <t xml:space="preserve">Управління у справах сім’ї та молоді облдержадміністрації,
Донецький обласний 
</t>
  </si>
  <si>
    <t>МВС України в Донецькій області, Донецька обласна організація Всеукраїнської спілки автомобілістів (за згодою)</t>
  </si>
  <si>
    <t xml:space="preserve">Управління у справах сім’ї та молоді  облдержадміністрації,  Головне управління </t>
  </si>
  <si>
    <t>Управління у справах сім’ї та молоді  облдержадміністрації, Костянтинівська міська громадська організація «Асоціація молоді                         м. Костянтинівки»          (за згодою)</t>
  </si>
  <si>
    <t>Управління  у справах сім'ї та молоді  облдержадміністрації, Комп’ютерна академія «Шаг»                          (за згодою)</t>
  </si>
  <si>
    <t>Проведення відкритого конкурсу молодих вокалістів «Солов’їний ярмарок»  ім. А. Солов’яненка</t>
  </si>
  <si>
    <t xml:space="preserve">Управління у справах сім’ї та молоді облдержадміністрації, виконавчі органи </t>
  </si>
  <si>
    <t>Сприяння діяльності комунального закладу "Донецький обласний центр соціально-психологічної реабілітації дітей та молоді з функціональними обмеженнями"</t>
  </si>
  <si>
    <t xml:space="preserve">дитячо-молодіжний центр, Донецька обласна організація інвалідів (за згодою) </t>
  </si>
  <si>
    <t>Донбасу»</t>
  </si>
  <si>
    <t xml:space="preserve">Проведення конференції «Молодь Донеччини – майбутнє </t>
  </si>
  <si>
    <t>облдержадміністрації</t>
  </si>
  <si>
    <t xml:space="preserve">Управління у справах сім’ї та молоді </t>
  </si>
  <si>
    <t>Управління у справах сім’ї та молоді, управління освіти і науки, головне управління взаємодії з громадськістю та у справах національностей і релігій облдержадміністрації, виконавчі органи міських рад та райдержадміністрації</t>
  </si>
  <si>
    <t>організацій</t>
  </si>
  <si>
    <t xml:space="preserve">Сприяння розвитку спадкоємності в колективах громадських </t>
  </si>
  <si>
    <t>облдержадміністрації, КПНЗ "Донецький обласний дитячо-молодіжний центр", виконавчі органи міських рад, райдержадміністрації</t>
  </si>
  <si>
    <t xml:space="preserve">Управління у справах сім'ї та молоді </t>
  </si>
  <si>
    <t>облдержадміністрації, КПНЗ "Донецький обласний дитячо-молодіжний центр"</t>
  </si>
  <si>
    <t xml:space="preserve">Управління у справах сім'ї та молоді, управління інформаційної політики та з питань преси </t>
  </si>
  <si>
    <t>організаціями Російської Федерації, інших країн</t>
  </si>
  <si>
    <t xml:space="preserve">Організація обмінів делегаціями представників дитячо-молодіжного руху Донецької області з партнерськими </t>
  </si>
  <si>
    <t>інвестиційного розвитку та зовнішніх відносин облдержадміністрації, КПНЗ "Донецький обласний дитячо-молодіжний центр"</t>
  </si>
  <si>
    <t>Управління у справах сім'ї та молоді, департамент інноваційно-</t>
  </si>
  <si>
    <t>рекламування організацій дитячо-молодіжного руху</t>
  </si>
  <si>
    <t xml:space="preserve">Залучення операторів рекламного ринку до соціального </t>
  </si>
  <si>
    <t>облдержадміністрації, виконавчі органи міських рад, райдержадміністрації</t>
  </si>
  <si>
    <t>соціальних служб для сім’ї, дітей та молоді, виконавчі органи міських рад,райдержадміністрації</t>
  </si>
  <si>
    <t xml:space="preserve">Управління у справах  сім’ї та молоді облдержадміністрації, обласний центр </t>
  </si>
  <si>
    <t>облдержадміністрації,  обласний  центр соціальних служб для сім'ї,  дітей та молоді,
виконавчі органи міських рад, райдержадміністрації</t>
  </si>
  <si>
    <t>обласний  центр соціальних служб для сім'ї,  дітей та молоді,
КУ«Донецький обласний центр соціально-психологічної допомоги»,
виконавчі органи міських рад, райдержадміністрації</t>
  </si>
  <si>
    <t xml:space="preserve">Управління у справах сім'ї та молоді, 
управління інформаційної політики та з питань преси  облдержадміністрації,  </t>
  </si>
  <si>
    <t xml:space="preserve">Донецьке регіональне управління Фонду сприяння молодіжному </t>
  </si>
  <si>
    <t>державний</t>
  </si>
  <si>
    <t>бюджети міст і районів</t>
  </si>
  <si>
    <t>Проведення інформаційних компаній щодо популяризації роботи Клінік Дружніх до Молоді, в тому числі, активно використовувати можливості ЗМІ та соціальної реклами на обласному та місцевому рівні</t>
  </si>
  <si>
    <t>Здійснення моніторингу здорового способу життя</t>
  </si>
  <si>
    <t xml:space="preserve">Проведення акцій, різноманітних конкурсів, круглих столів  </t>
  </si>
  <si>
    <t>Забезпечення інформування молоді через засоби масової інформації про систему медико-соціальної реабілітації в реабілітаційних центрах та наркодиспансерах</t>
  </si>
  <si>
    <t>Управління у справах сім’ї та молоді, департамент освіти і науки облдержадміністрації, Донецький обласний молодіжний центр праці , виконавчі органи міських рад та райдержадміністрації</t>
  </si>
  <si>
    <t>Проведення міжнародного фестивалю фортепіанного мистецтва «Піано – форум»</t>
  </si>
  <si>
    <t>Проведення Відкритої Донецької Ліги КВК</t>
  </si>
  <si>
    <t>Проведення автопробігу серед молодих інвалідів</t>
  </si>
  <si>
    <t>Проведення Обласного конкурсу проектів програм, розроблених громадськими організаціями</t>
  </si>
  <si>
    <t>Проведення школи громадської активності</t>
  </si>
  <si>
    <t>Проведення акції «Здай кров, урятуй життя»</t>
  </si>
  <si>
    <t>Проведення науково – практичної конференції «Розвиток молодіжного робітничого руху Донеччини»</t>
  </si>
  <si>
    <t>Проведення досліджень про уподобання, схильності і можливості учнів для подальшого вибору професії</t>
  </si>
  <si>
    <t>Сприяння проведенню міжнародної науково-методичної конференції "Проблеми та перспективи працевлаштування випускників вищих навчальних закладів"</t>
  </si>
  <si>
    <t xml:space="preserve">Проведення семінарів, тренінгів з питань працевлаштування, психологічної адаптації безробітної молоді на базі Донецького молодіжного центру праці </t>
  </si>
  <si>
    <t>Проект 4."Сприяння працевлаштуванню молоді у сільській місцевості "Розвиток  Молодіжних Центрів Зеленого Туризму «3елентур»"</t>
  </si>
  <si>
    <t>Проведення презентації проекта (розповсюдження інформації про проект в ЗМІ та мережі Інтернет, участь у брифінгах, прес-конференціях)</t>
  </si>
  <si>
    <t xml:space="preserve">Організація зайнятості представників молоді з сільських районів та випускників ВН3, які планують подальшу працю на селі в вільний від навчання час у програмах проекту «3елентур»
</t>
  </si>
  <si>
    <t>Забезпечення діяльності комунальної установи "Донецький обласний центр ресоціалізації наркозалежної молоді"</t>
  </si>
  <si>
    <t xml:space="preserve">Управління у справах сім'ї та молоді облдержадміністрації, Донецький обласний центр  соціальних служб для сім'ї, дітей та молоді  </t>
  </si>
  <si>
    <t>Сприяння проведенню відкритого байк-рок-фестивалю у м. Димитров</t>
  </si>
  <si>
    <t xml:space="preserve">Реалізація  пілотного міні-проекту «Сім'я за відповідальне батьківство»  </t>
  </si>
  <si>
    <t>Складання графіків обстежень вулиць населених пунктів щодо розміщення зовнішньої реклами, алкогольних напоїв та тютюнових виробів в торгівельних закладах (мегамаркетах, супермаркетах тощо)</t>
  </si>
  <si>
    <t>Підтримати проведення регіонального етапу Всеукраїнського чемпіонату комп’ютерних талантів «Золотий Байт»</t>
  </si>
  <si>
    <t>Реалізація міні-проекту «Волонтерський рух Донеччини»</t>
  </si>
  <si>
    <t>Утвердження патріотизму, духовності, моралі та формування загальнолюдських цінностей</t>
  </si>
  <si>
    <t>Проект 13.  "Ми діти твої, Україно!"</t>
  </si>
  <si>
    <t xml:space="preserve">Проведення міжрегіональної військово-патріотичної гри «Майбутній воїн» за участю сільської молоді України та Росії (Новоазовський район) </t>
  </si>
  <si>
    <t>Проект 14.  "Розвиток дитячо–молодіжного руху в Донецькій області у 2013-2017 роках"</t>
  </si>
  <si>
    <t>Управління у справах сім'ї та молоді облдержадміністрації, виконавчі органи міських рад, райдержадміністрації</t>
  </si>
  <si>
    <t>Управління у справах сім'ї та молоді облдержадміністрації, КПНЗ "Донецький обласний дитячо-молодіжний центр", виконавчі органи міських рад, райдержадміністрації</t>
  </si>
  <si>
    <t>Управління у справах сім’ї та молоді облдержадміністрації, Донецький національний університет економіки та торгівлі ім. М.Туган – Барановського,  рада ректорів вищих навчальних закладів Донецької області,  вищі навчальні заклади</t>
  </si>
  <si>
    <t>Висвітлення в пресі та на телебаченні досягнень серед багатодітних сімей області</t>
  </si>
  <si>
    <t>Реалізація проекту  з питань профілактики туберкульозу в місцях позбавлення волі і соціального супроводу звільнених хворих спільно з міжнародною громадською організацією «Лікарі без кордонів»</t>
  </si>
  <si>
    <t xml:space="preserve">Управління у справах сім'ї та молоді облдержадміністрації, обласний  центр соціальних служб для сім'ї,  дітей та молоді,
виконавчі органи міських рад, райдержадміністрації,   
обласна клінічна психоневрологічна лікарня 
Медико-Психологічний  Центр
</t>
  </si>
  <si>
    <t>Забезпечення діяльності  обласного центру соціально-психологічної допомоги</t>
  </si>
  <si>
    <t>Координація діяльності місцевих органів архітектури і містобудування, проектно-дослідницьких та будівельних організацій з питань будівництва житла для молоді</t>
  </si>
  <si>
    <t xml:space="preserve">Здійснення контролю за процесом повернення коштів позичальниками та забезпечення ефективного реінвестування повернутих кредитних ресурсів   </t>
  </si>
  <si>
    <t>Включення  до програми підготовки, перепідготовки та підвищення кваліфікації працівників  місцевих органів виконавчої влади і посадових осіб місцевого самоврядування питання протидії торгiвлі людьми</t>
  </si>
  <si>
    <t xml:space="preserve">Управління у справах сім'ї та молоді облдержадміністрації, 
виконавчі органи міських рад,
громадські організації 
</t>
  </si>
  <si>
    <t>Управління у справах сім'ї та молоді,  управління освіти і науки облдержадміністрації,  обласний центр соціальних служб для сім'ї, дітей та молоді, виконавчі органи міських рад та райдержадміністрації</t>
  </si>
  <si>
    <t>Організація та проведення обласної відео-конференції «Подолання розповсюдження епідемії ВІЛ/СНІДу - справа кожного!», присвяченої Дню порозуміння з ВІЛ-позитивними людьми</t>
  </si>
  <si>
    <t xml:space="preserve">Виконком Димитровської міської ради, управління у справах сім'ї та молоді облдержадміністрації </t>
  </si>
  <si>
    <t>Управління у справах сім'ї та молоді облдержадміністрації,
Донецька обласна організація Всеукраїнського союзу жінок-трудівниць «За майбутнє дітей України»</t>
  </si>
  <si>
    <t>Проект 16.  "Щаслива сім'я – основа подружнього життя"</t>
  </si>
  <si>
    <t>Управління у справах сім’ї та молоді облдержадміністрації, виконавчі органи міських рад та райдержадміністрації</t>
  </si>
  <si>
    <t xml:space="preserve">Управління у справах сім’ї та молоді облдержадміністрації, обласний центр зайнятості, виконавчі органи міських рад, райдержадміністрації
громадські організації (за згодою)
</t>
  </si>
  <si>
    <t>Управління у справах сім’ї та молоді облдержадміністрації, виконавчі органи міських рад, райдержадміністрації</t>
  </si>
  <si>
    <t>Проект 17.  "Соціальна підтримка багатодітних сімей"</t>
  </si>
  <si>
    <t xml:space="preserve">Управління у справах сім'ї та молоді облдержадміністрації, обласний  центр соціальних служб для сім'ї,  дітей та 
молоді, виконком Шахтарської міської  ради  
</t>
  </si>
  <si>
    <t>Управління у справах сім'ї та молоді облдержадміністрації,  обласний  центр соціальних служб для сім'ї,  дітей та молоді</t>
  </si>
  <si>
    <t xml:space="preserve">Управління у справах сім'ї та молоді облдержадміністрації,  обласний  центр соціальних служб для сім'ї,  дітей та молоді,
Комунальна установа «Донецький обласний центр соціально-психологічної допомоги»
</t>
  </si>
  <si>
    <t>Створення сприятливого середовища для забезпечення зайнятості молоді</t>
  </si>
  <si>
    <t>Управління у справах сім’ї та молоді облдержадміністрації, Донецький обласний центр зайнятості, Донецький обласний молодіжний центр праці,  Донецький Національний університет економіки і торгівлі              ім. М. Туган-Барановського</t>
  </si>
  <si>
    <t>Департамент освіти і науки, управління у справах сім’ї та молоді облдержадміністрації,  Донецький обласний молодіжний центр праці</t>
  </si>
  <si>
    <t>Управління у справах сім’ї та молоді, департамент освіти та науки  облдержадміністрації, Донецький обласний молодіжний центр праці</t>
  </si>
  <si>
    <t>Організація участі молодіжних трудових загонів області у Всеукраїнському фестивалі «Молодіжні трудові загони»</t>
  </si>
  <si>
    <t>Організація циклу тренінгів з працевлаштування молоді в вищих навчальних закладах Донецької області «Крок до успіху»</t>
  </si>
  <si>
    <t>Організація та проведення семінарів з вторинної зайнятості учнівської та студентської молоді у Донецькій області</t>
  </si>
  <si>
    <t xml:space="preserve">Створення бази даних організацій і підприємств, що можуть працевлаштувати молодих людей, які пройшли курси навчання та стажування у проекті </t>
  </si>
  <si>
    <t>Створення сайту проекту «3елентур» як методичної, інформаційної та консалтингової бази з питань наявності та створення робочих місць на селі</t>
  </si>
  <si>
    <t>Проведення профорієнтаційних заходів серед молоді сільських районів та випускників ВН3, які планують подальшу працю на селі</t>
  </si>
  <si>
    <t>Проведення підбору учасників тренінгових програм серед соціально активної молоді визначених районів з метою надання їм початкових знань щодо організації власної справи у сфері зеленого туризму та створення громадського молодіжного центру</t>
  </si>
  <si>
    <t xml:space="preserve">Організація тренінгових занять для студентів вищих навчальних закладів </t>
  </si>
  <si>
    <t>Надання консультативних послуг учасникам проекту та  методичної підтримки на сторінках сайту</t>
  </si>
  <si>
    <t xml:space="preserve">Організація та проведення  інформаційно – просвітницької кампанії до Всесвітніх та Міжнародних днів боротьби:
• з туберкульозом
• тютюнопалінням
• наркоманією
• зі СНІДом
 </t>
  </si>
  <si>
    <t xml:space="preserve">Управління у справах сім’ї та молоді, департамент охорони  здоров’я,  департамент освіти і науки облдержадміністрації,
Донецький обласний центр соціальних служб для сім'ї, дітей та молоді, 
громадські організації (за згодою)  
</t>
  </si>
  <si>
    <t xml:space="preserve">Департамент охорони  здоров’я,  управління у справах сім’ї та молоді  облдержадміністрації
</t>
  </si>
  <si>
    <t xml:space="preserve">Управління у справах сім’ї та молоді  облдержадміністрації,
виконавчі органи міських рад та райдержадміністрації,
громадські організації (за згодою)  
</t>
  </si>
  <si>
    <t>Сприяти проведенню обласного конкурсу - фестивалю загонів "Юних Інспекторів Руху"</t>
  </si>
  <si>
    <t>Управління  у справах сім'ї та молоді  облдержадміністрації, Донецька міська громадська організація «Кавун»</t>
  </si>
  <si>
    <t>Управління у справах сім’ї та молоді, громадські організації, виконавчі органи міських рад та райдержадміністрації, громадські організації (за згодою)</t>
  </si>
  <si>
    <t>Сприяння проведенню пластових та скаутських таборів</t>
  </si>
  <si>
    <t>Здійснення соціологічних досліджень</t>
  </si>
  <si>
    <t>Проведення заходів з відзначення 70-ї річниці визволення України від фашистських загарбників та     70-ї річниці Перемоги у Великій Вітчизняній війні 1941-1945 років</t>
  </si>
  <si>
    <t>Проведення регулярних зустрічей представників дитячих та молодіжних організацій з представниками місцевих органів виконавчої влади та органів місцевого самоврядування</t>
  </si>
  <si>
    <t>Управління у справах сім'ї та молоді, управління інформаційної політики та з питань преси облдержадміністрації, КПНЗ "Донецький обласний дитячо-молодіжний центр"</t>
  </si>
  <si>
    <t>Сприяння діяльності комунального позашкільного навчального закладу "Донецький обласний дитячо-молодіжний центр"</t>
  </si>
  <si>
    <t>Сприяння випуску студентських теле та радіо-передач, створення соціальних відеороликів щодо популяризації студентського руху Донеччини</t>
  </si>
  <si>
    <t xml:space="preserve">Розроблення та поширювання соціальної реклами щодо пропаганди цінностей сім’ї та 
її соціальної підтримки, проведення широкомасштабної інформаційної кампанії про популяризацію сімейного способу життя, формування національних родинних цінностей, з питань здорового способу життя та збереження репродуктивного здоров’я
</t>
  </si>
  <si>
    <t>Сприяння та удосконалення діяльності сімейних клубів за місцем проживання з метою утвердження цінностей української родини</t>
  </si>
  <si>
    <t>Управління у справах  сім’ї та молоді, департамент соціального захисту населення облдержадміністрації, виконавчі органи міських рад, райдержадміністрації</t>
  </si>
  <si>
    <t>Управління у справах сім’ї та молоді, управління у справах фізичної культури та спорту, управління культури та туризму, департамент освіти і науки облдержадміністрації, виконавчі органи міських рад,райдержадміністрації
громадські організації (за згодою)</t>
  </si>
  <si>
    <t>Управління у справах сім’ї
та молоді, департамент  охорони здоров’я облдержадміністрації,
виконавчі органи міських рад,райдержадміністрації громадські організації (за згодою)</t>
  </si>
  <si>
    <t>Управління у справах сім’ї
та молоді, департамент соціального захисту населення облдержадміністрації, обласний центр соціальних служб для сім’ї, дітей та молоді, виконавчі органи міських рад,райдержадміністрації
громадські організації (за згодою)</t>
  </si>
  <si>
    <t>Здійснення паспортизації багатодітних сімей та їх соціального супроводу</t>
  </si>
  <si>
    <t xml:space="preserve">Забезпечення транспортним засобом багатодітних сімей, в яких виховуються 10 і більше дітей </t>
  </si>
  <si>
    <t>Створення при ДОЦСССДМ спеціалізованої служби «Школа практичної соціальної роботи»:
- стаціонарного відділення надання освітніх послуг  у       м. Донецьк;
- мобільного відділення надання освітніх послуг;  
- відділення дистанційного надання освітніх послуг;
- організації майстер-класів, творчих майстерень та   лабораторій</t>
  </si>
  <si>
    <t>Управління у справах сім’ї та молоді облдержадміністрації, обласний центр соціальних служб для сім’ї, дітей та молоді, виконавчі органи міських рад,райдержадміністрації</t>
  </si>
  <si>
    <t xml:space="preserve">Проведення засідань обласної координаційно-методичної ради ДОЦСССДМ </t>
  </si>
  <si>
    <t>Управління у справах сім’ї та молоді облдержадміністрації, обласний центр соціальних служб для сім’ї, дітей та молоді, виконавчі органи міських рад, райдержадміністрації</t>
  </si>
  <si>
    <t>Впровадження спільно з ЮНІСЕФ експериментальних проектів: 
1) «Створення центру реабілітації для наркозалежних дітей та молоді» на базі благодійного фонду «Милість» 
(м. Донецьк);
2) «Нормативно-правові огляди по підліткам групи ризику і бар’єрам доступу до послуг, збір стратегічної інформації та розвиток аналітичної роботи стосовно ризиків, уразливості і факторів, що впливають на зміни в розповсюдженні та поширенні ВІЛ-інфекції та поведінкових практик серед підлітків груп  ризику»             (м. Маріуполь)</t>
  </si>
  <si>
    <t>Сприяти діяльності комунального закладу "Донецький обласний соціальний центр "Матері та дитини"</t>
  </si>
  <si>
    <t>Сприяти діяльності комунальному закладу "Донецький обласний соціальний гуртожиток для дітей-сиріт та дітей, позбавлених батьківського піклування"</t>
  </si>
  <si>
    <t>Проведення навчальних семінарів з питань впровадження корекційних програм для осіб, які вчинили насильство в сім'ї,   для  спеціалістів структурних підрозділів у справах сім'ї та молоді міських рад та райдержадміністрацій та спеціалістів центрів соціальних служб для сім'ї, дітей та молоді</t>
  </si>
  <si>
    <t>Забезпечення проведення інформаційної кампанії щодо впровадження корекційної програми та інформаційно-просвітницької роботи через засоби масової інформації</t>
  </si>
  <si>
    <t xml:space="preserve">Управління у справах сім'ї та молоді облдержадміністрації,   Головне управління Міністерства  внутрішніх справ України в Донецькій   області, обласний центр  соціальних служб для сім'ї, дітей та молоді
</t>
  </si>
  <si>
    <t xml:space="preserve">Управління у справах сім'ї та молоді,  департамент 
освіти і науки  облдержадміністрації, 
виконавчі органи міських рад, райдержадміністрації, 
громадські організації 
(за згодою), обласний центр  соціальних служб для сім'ї, дітей та молоді  
</t>
  </si>
  <si>
    <t xml:space="preserve">Управління у справах сім'ї та молоді облдержадміністрації, обласний центр  соціальних служб для сім'ї, дітей та молоді  
</t>
  </si>
  <si>
    <t xml:space="preserve">Управління у справах сім'ї та молоді облдержадміністрації, обласний центр  соціальних служб для сім'ї, дітей та молоді,
виконавчі органи міських рад та райдержадміністрації 
</t>
  </si>
  <si>
    <t xml:space="preserve">Управління у справах сім'ї та молоді облдержадміністрації, виконавчі органи міських рад та райдержадміністрації,
громадські організації 
(за згодою)  </t>
  </si>
  <si>
    <t>Проведення роботи щодо залучення коштів комерційних банків Донецької області за програмою здешевлення вартості іпотечних кредитів</t>
  </si>
  <si>
    <t xml:space="preserve">Управління у справах сім’ї та молоді облдержадміністрації, обласний центр соціальних служб для сім'ї дітей та молоді,
громадські організації (за згодою)
</t>
  </si>
  <si>
    <t xml:space="preserve">Управління у справах сім’ї та молоді облдержадміністрації, обласний центр соціальних служб для сім'ї дітей та молоді,
громадські організації (за згодою)
</t>
  </si>
  <si>
    <t>Проект 2. «Молодь Донеччини на шляху до майбутньої професії»</t>
  </si>
  <si>
    <t>Проект 1. "Розвиток самозайнятості та підприємницької діяльності молоді"</t>
  </si>
  <si>
    <t>Управління у справах сім’ї та молоді,  департамент освіти і науки облдержадміністрації, Донецький обласний молодіжний центр праці,  виконавчі органи міських рад та райдержадміністрації</t>
  </si>
  <si>
    <t>Управління у справах сім’ї та молоді,  департамент освіти і науки  облдержадміністрації, Донецький обласний молодіжний центр праці,  виконавчі органи міських рад та райдержадміністрації</t>
  </si>
  <si>
    <t>Управління у справах сім’ї та молоді облдержадміністрації, Донецький обласний молодіжний центр праці</t>
  </si>
  <si>
    <t xml:space="preserve">Управління у справах сім’ї та молоді,  департамент освіти і науки  облдержадміністрації, Донецький обласний молодіжний центр праці,  виконавчі органи міських рад та райдержадміністрації </t>
  </si>
  <si>
    <t>Департамент освіти і науки,управління у справах сім’ї та молоді облдержадміністрації, Донецький обласний центр зайнятості, Донецький обласний молодіжний центр праці</t>
  </si>
  <si>
    <t>Сприяння формуванню продуктивних зв'язків громади з молодими підприємцями та фахівцями сільськогосподарських професій</t>
  </si>
  <si>
    <t>Проведення Регіонального туру  Всеукраїнського фестивалю-конкурсу «Молодь обирає здоров’я»</t>
  </si>
  <si>
    <t>Проведення круглих столів, конференцій, форуму на тему "Вибір молоді - здоров'я"</t>
  </si>
  <si>
    <t>Розроблення спільного наказу  Департаменту охорони здоров’я, освіти і науки, управління у справах сім'ї та молоді, фізичної культури  та спорту облдержадміністрації щодо забезпечення порядку взаємодії закладів, залучених до надання послуг «дружніх до молоді»</t>
  </si>
  <si>
    <t xml:space="preserve">Управління у справах сім'ї та молоді облдержадміністрації, обласний центр соціальних служб для сім’ї, дітей та молоді , громадські організації (за згодою) </t>
  </si>
  <si>
    <t>Проведення Фестивалю-виставки реабілітаційних центрів «Не будь байдужим!»</t>
  </si>
  <si>
    <t>Управління у справах сім'ї та молоді облдержадміністрації, обласний центр соціальних служб для сім'ї, дітей та молоді, громадські організації  (за згодою)</t>
  </si>
  <si>
    <t>Управління у справах сім’ї та молоді,  управління культури і туризму  облдержадміністрації, виконавчі органи міських рад та райдержадміністрації</t>
  </si>
  <si>
    <t xml:space="preserve">Донецький обласний центр соціальних служб для сім’ї, дітей та молоді,
обласна громадська організація «Феміда» (за згодою), виконавчі органи міських рад, райдержадміністрації
</t>
  </si>
  <si>
    <t>Розміщення стікерів у місцях реалізації алкоголю із зазначенням телефонів довіри для сповіщення контролюючих органів про випадки порушень щодо продажу алкогольної та тютюнової продукції</t>
  </si>
  <si>
    <t>Сприяти проведенню відкритого конкурсу української пісні, танцю, народної музики та образотворчого мистецтва імені Т. Г. Шевченка «Джерело талантів»</t>
  </si>
  <si>
    <t>Сприяти проведенню Музичного молодіжного фестивалю «OPEN AIR»</t>
  </si>
  <si>
    <t>Сприяти проведенню обласного фестивалю творчості сільської молоді «Золоте джерельце»</t>
  </si>
  <si>
    <t>Сприяти проведенню міжрегіонального телефестивалю «Зірки та зіроньки»</t>
  </si>
  <si>
    <t>Сприяти проведенню конкурсу творчості серед дітей спільно з бібліотекою для дітей та юнацтва</t>
  </si>
  <si>
    <t>Виконавчі органи міських рад та райдержадміністрації</t>
  </si>
  <si>
    <t>Управління у справах сім’ї та молоді облдержадміністрації, виконавчі органи міських рад та райдержадміністрації, громадські організації (за згодою)</t>
  </si>
  <si>
    <t>Реалізація мініпроекту «Дебатний рух Донеччини»</t>
  </si>
  <si>
    <t>Проведення мініпроекту "Майстерня громадської активності"</t>
  </si>
  <si>
    <t>Проведення регіональної науково-практичної конференції «Волонтерство в дії: тенденції та перспективи розвитку»</t>
  </si>
  <si>
    <t>Управління у справах сім’ї та молоді облдержадміністрації, Донецький обласний дитячо – молодіжний центр, виконавчі органи міських рад та райдержадміністрації</t>
  </si>
  <si>
    <t>Управління у справах сім’ї та молоді облдержадміністрації,  виконавчі органи міських рад та райдержадміністрації</t>
  </si>
  <si>
    <t>Управління у справах сім’ї та молоді облдержадміністрації, Донецький обласний дитячо – молодіжний центр,  виконавчі органи міських рад та райдержадміністрації</t>
  </si>
  <si>
    <t>Управління у справах сім’ї та молоді облдержадміністрації, обласний центр перепідготовки та підвищення кваліфікації працівників органів державної влади, органів місцевого самоврядування, державних підприємств установ і організацій, громадські організації (за згодою)</t>
  </si>
  <si>
    <t>Забезпечення контролю за ефективним та цільовим використанням коштів, передбачених на житлове кредитування молоді</t>
  </si>
  <si>
    <t>Координація роботи в області щодо молодіжного житлового кредитування</t>
  </si>
  <si>
    <t>Здійснення аналізу роботи щодо реалізації заходів молодіжного житлового кредитування в регіоні</t>
  </si>
  <si>
    <t>Вивчення та оцінювання в регіональному розрізі демографічної ситуації у співвіднесенні з можливими шляхами її покращення засобами молодіжної житлової політики.</t>
  </si>
  <si>
    <t>Забезпечення діяльності обласної ради з питань сім'ї, ґендерної рівності, демографічного розвитку та протидії торгівлі людьми</t>
  </si>
  <si>
    <t>Розповсюдження соціальної реклами, буклетів  та плакатів з питань протидії торгівлі людьми</t>
  </si>
  <si>
    <t>Розроблення спеціалізованої програми  підтримки осіб, які постраждали від торгівлі людьми</t>
  </si>
  <si>
    <t xml:space="preserve">Проведення роботи  щодо  відкриття 6 гендерних ресурсних центрів в містах та районах  області
</t>
  </si>
  <si>
    <t xml:space="preserve">Проведення семінару - тренінгу для педагогів-кураторів студентських груп вищих навчальних закладів з питань запобігання нерівності в міжособистісних стосунках </t>
  </si>
  <si>
    <t>Проведення семінарів -тренінгів для майбутніх та молодих сімейних студентських пар з питань гендеру в сім'ї</t>
  </si>
  <si>
    <t>Проведення конкурсу учнівських та студентських науково-дослідних робіт за гендерною проблематикою"</t>
  </si>
  <si>
    <t xml:space="preserve">Проведення семінару-тренінгу "Впровадження методики соціально -психологічного тренінгу "Розвиток гендерної емпатії школярів" </t>
  </si>
  <si>
    <t>Забезпечення проведення семінарів для спеціалістів, які займаються питаннями забезпечення рівних прав та можливостей жінок і чоловіків</t>
  </si>
  <si>
    <t>Проведення науково- практичних конференцій з гендерної проблематики</t>
  </si>
  <si>
    <t>Проведення регіонального конкурсу «Жінка Донбасу»</t>
  </si>
  <si>
    <t>Проведення моніторингу програми у частині забезпечення   прав та можливостей жінок і чоловіків</t>
  </si>
  <si>
    <t>Проект 3. «Зменшення рівня безробіття серед молоді у Донецькому регіоні»</t>
  </si>
  <si>
    <t>Управління у справах сім’ї та молоді  облдержадміністрації, Донецький обласний молодіжний центр праці,  виконавчі органи міських рад та райдержадміністрації</t>
  </si>
  <si>
    <t>Управління у справах сім’ї та молоді  облдержадміністрації, Донецький обласний молодіжний центр праці, Донецький обласний центр соціальних служб для сім’ї, дітей та молоді, виконавчі органи міських рад та райдержадміністрації</t>
  </si>
  <si>
    <t>праці, обласний центр зайнятості</t>
  </si>
  <si>
    <t xml:space="preserve">Управління у справах сім’ї та молоді облдержадміністрації, Донецький обласний молодіжний центр </t>
  </si>
  <si>
    <t>переможців Всеукраїнських та міжнародних фестивалів, конкурсів та олімпіад</t>
  </si>
  <si>
    <t xml:space="preserve">Виділення путівок до МДЦ «Артек» та «Молода гвардія» для </t>
  </si>
  <si>
    <t>облдержадміністрації,  виконавчі органи міських рад та райдержадміністрації</t>
  </si>
  <si>
    <t>виконавчі органи міських рад, райдержадміністрації</t>
  </si>
  <si>
    <t xml:space="preserve">Управління у справах сім'ї та молоді, департамент освіти і науки облдержадміністрації КПНЗ "Донецький обласний дитячо-молодіжний центр", </t>
  </si>
  <si>
    <t>обласний центр соціальних служб для сім’ї, дітей та молоді, громадські організації (за згодою)</t>
  </si>
  <si>
    <t xml:space="preserve">Управління у справах сім’ї та молоді облдержадміністрації, виконавчі органи міських рад та райдержадміністрації, вищі навчальні заклади, Донецький </t>
  </si>
  <si>
    <t>виконавчі органи міських рад та райдержадміністрації, громадські організації (за згодою)</t>
  </si>
  <si>
    <t xml:space="preserve">Управління у справах сім’ї та молоді облдержадміністрації, обласний центр соціальних служб для сім'ї, дітей та молоді, </t>
  </si>
  <si>
    <t xml:space="preserve">Управління у справах сім’ї та молоді, департамент освіти і науки облдержадміністрації,  виконавчі органи міських  рад, райдержадміністрації
громадські організації (за згодою)
</t>
  </si>
  <si>
    <t>Управління у справах сім’ї та молоді, департамент охорони здоров’я облдержадміністрації, головне управління юстиції  у Донецькій області</t>
  </si>
  <si>
    <t xml:space="preserve">облдержадміністрації,
виконавчі органи міських рад та райдержадміністрації,
Донецький обласний центр соціальних служб для сім'ї, дітей та молоді,
громадські організації (за згодою)  </t>
  </si>
  <si>
    <t>Управління у справах сім’ї та молоді облдержадміністрації, громадські організації
(за згодою)</t>
  </si>
  <si>
    <t>Управління у справах сім’ї та молоді облдержадміністрації,
обласний центр соціальних служб для сім’ї, дітей та молоді, виконавчі органи міських рад, райдержадміністрації,
громадські організації
(за згодою)</t>
  </si>
  <si>
    <t>Управління у справах сім’ї та молоді облдержадміністрації,  виконавчі органи міських рад,райдержадміністрації, громадські організації                           (за згодою)</t>
  </si>
  <si>
    <t>Проведення тренінгів за «Програмою підготовки  кандидатів в опікуни, піклувальників, прийомних батьків та  батьків-вихователів»</t>
  </si>
  <si>
    <t>Управління у справах сім’ї та молоді облдержадміністрації, обласний центр соціальних служб для сім’ї, дітей та молоді</t>
  </si>
  <si>
    <t>Проведення регіональних заходів соціальної спрямованості, направлених на  підтримку осіб, які перебувають у місцях позбавлення волі; осіб з числа дітей-сиріт та дітей, позбавлених батьківського піклування</t>
  </si>
  <si>
    <t xml:space="preserve">Управління у справах сім’ї та молоді облдержадміністрації, обласний центр соціальних служб для сім’ї, дітей та молоді, служба у справах дітей облдержадміністрації, виконавчі органи міських рад,райдержадміністрації </t>
  </si>
  <si>
    <t xml:space="preserve">обласними громадськими організаціями та експертами у сфері протидії насильству в сім'ї </t>
  </si>
  <si>
    <t xml:space="preserve">Забезпечення взаємодії з науково-дослідними, міжнародними та </t>
  </si>
  <si>
    <t xml:space="preserve">Підтримка центру, структур, що надають допомогу сім'ям, які опинилися у складних життєвих обставинах </t>
  </si>
  <si>
    <t>Управління у справах сім'ї та молоді облдержадміністрації,  обласний  центр соціальних служб для сім'ї,  дітей та молоді,
виконавчі органи міських рад, райдержадміністрації</t>
  </si>
  <si>
    <t>Проведення моніторингу  виконання Закону України «Про попередження насильства в сім’ї»</t>
  </si>
  <si>
    <t>Управління у справах сім'ї та молоді облдержадміністрації</t>
  </si>
  <si>
    <t xml:space="preserve">громадські організації 
(за згодою), обласний центр  соціальних служб для сім'ї, дітей та молоді
</t>
  </si>
  <si>
    <t xml:space="preserve">Управління у справах сім'ї та молоді облдержадміністрації, 
</t>
  </si>
  <si>
    <t>виділення окремим рядком в місцевих бюджетах коштів для надання молоді кредитів на будівництво (реконструкцію) і придбання житла, а також для програми часткової компенсації відсоткової ставки кредитів комерційних банків</t>
  </si>
  <si>
    <t xml:space="preserve">Удосконалення системи взаємодії з  місцевими органами виконавчої влади та місцевого самоврядування з питань </t>
  </si>
  <si>
    <t>житловому будівництву, управління у справах сім’ї та молоді облдержадміністрації, виконавчі органи міських рад, райдержадміністрації</t>
  </si>
  <si>
    <t>Забезпечення освоєння коштів, виділених з державного, обласного та місцевих бюджетів, а також позабюджетних надходжень, призначених для молодіжного житлового кредитування</t>
  </si>
  <si>
    <t>Донецьке регіональне управління Фонду сприяння молодіжному житловому будівництву, обласне  управління капітального будівництва</t>
  </si>
  <si>
    <t>Обласний центр соціальних служб для сім’ї дітей та молоді, 
виконавчі органи міських рад, райдержадміністрації</t>
  </si>
  <si>
    <t>Донецьке регіональне управління Фонду сприяння молодіжному житловому будівництву, управління у справах сім’ї та молоді облдержадміністрації, виконавчі органи міських рад, райдержадміністрацій</t>
  </si>
  <si>
    <t>Управління у справах сім’ї та молоді облдержадміністрації, Донецький обласний молодіжний центр праці, виконавчі органи міських рад та райдержадміністрації, громадські організації (за згодою)</t>
  </si>
  <si>
    <t>Управління у справах сім’ї та молоді облдержадміністрації, Донецький обласний центр зайнятості, Донецький обласний молодіжний центр праці,  виконавчі органи міських рад та райдержадміністрації, громадські організації (за згодою)</t>
  </si>
  <si>
    <t>Сприяння проведенню обласних змагань з мотоспорту у м. Димитров</t>
  </si>
  <si>
    <t>Забезпечення підвищення професійного рівня працівників місцевих органів виконавчої влади, які здійснюють повноваження в сфері торгівлі людьми</t>
  </si>
  <si>
    <t>Проведення дослідження  з проблем  розвитку гендеру серед громадських організацій</t>
  </si>
  <si>
    <t>Проведення анкетування щодо привабливості вибору окремих професій серед школярів</t>
  </si>
  <si>
    <t>Проведення ОМКП з метою надання методичної допомоги, здійснення супервізії на робочому місці та відвідування сімей СЖО з метою оцінки якості надання соціальних послуг</t>
  </si>
  <si>
    <t xml:space="preserve">Проведення дослідження  з вивчення  результатів впровадження корекційних програм </t>
  </si>
  <si>
    <t xml:space="preserve">Проведення 
курсів, тренінгів щодо започаткування власного   малого та середнього бізнесу 
</t>
  </si>
  <si>
    <t>Управління у справах сім’ї та молоді облдержадміністрації,  Донецький обласний молодіжний центр праці,  виконавчі органи міських рад та райдержадміністрації</t>
  </si>
  <si>
    <t>Проведення регіонального конкурсу бізнес – планів серед молоді</t>
  </si>
  <si>
    <t>Проведення семінарів, лекцій, тренінгів, круглих столів щодо можливостей організації самозайнятості молоді та початку підприємницької діяльності</t>
  </si>
  <si>
    <t>Проведення навчальних тренінгів, спрямованих на підвищення управлінських якостей та особистої ефективності молоді</t>
  </si>
  <si>
    <t>Проведення навчальних семінарів з бізнес-планування</t>
  </si>
  <si>
    <t>Надання інформаційно – консультативних послуг з питань організації та створення власної справи</t>
  </si>
  <si>
    <t>Проведення майстер-класів за участю провідних підприємців, представників контрольних та дозвільних служб</t>
  </si>
  <si>
    <t>Управління у справах сім’ї та молоді, управління освіти та науки  облдержадміністрації, Донецький обласний молодіжний центр праці</t>
  </si>
  <si>
    <t>Управління у справах сім’ї та молоді, управління освіти та науки  облдержадміністрації, Донецький обласний молодіжний центр праці,  Донецький обласний центр зайнятості</t>
  </si>
  <si>
    <t>Управління у справах сім’ї та молоді  облдержадміністрації, Донецький обласний молодіжний центр праці</t>
  </si>
  <si>
    <t>Донецький Національний університет економіки і торгівлі ім. М. Туган-Барановського, управління у справах сім’ї та молоді  облдержадміністрації</t>
  </si>
  <si>
    <t>Розглянути питання щодо створення обласного комунального закладу "Обласний молодіжний центр праці"</t>
  </si>
  <si>
    <t>Управління у справах сім’ї та молоді облдержадміністрації, Донецький обласний молодіжний центр праці, виконавчі органи міських рад  та райдержадміністрації</t>
  </si>
  <si>
    <t>Управління у справах сім’ї та молоді, департамент освіти і науки облдержадміністрації, Донецький обласний молодіжний центр праці, громадські організації (за згодою)</t>
  </si>
  <si>
    <t>Проект 5.  "Молодь і суспільство: від соціальної ініціативи до соціального здоров'я"</t>
  </si>
  <si>
    <t>Пропаганда та формування здорового способу життя</t>
  </si>
  <si>
    <t>Організація та проведення семінарів з підготовки кадрів для роботи з підлітками та молоддю</t>
  </si>
  <si>
    <t>Управління у справах сім'ї та молоді облдержадміністрації,  обласний центр соціальних служб для сім’ї, дітей та молоді</t>
  </si>
  <si>
    <t>Сприяння діяльності волонтерських, трудових молодіжних загонів, об’єднань старшокласників</t>
  </si>
  <si>
    <t>Проведення аналітично-методичних досліджень ринку праці Донецької області</t>
  </si>
  <si>
    <t>Створення мережі молодіжних центрів праці в містах та районах області</t>
  </si>
  <si>
    <t>Створення  молодіжного об’єднання зеленого туризму «3елентур»</t>
  </si>
  <si>
    <t>Проведення розробки тренінгів, підготовки та виготовлення методичних матеріалів</t>
  </si>
  <si>
    <t>Організація та проведення обласних семінарів для структурних підрозділів у справах сім'ї та молоді міських рад та райдержадміністрацій з питань формування здорового способу життя</t>
  </si>
  <si>
    <t xml:space="preserve">Управління у справах сім'ї та молоді облдержадміністрації, громадські організації (за згодою) </t>
  </si>
  <si>
    <t>Проект 6.  "Репродуктивне здоров’я молоді: позитивна дія"</t>
  </si>
  <si>
    <t>Управління у справах сім’ї та молоді,  департамент охорони  здоров’я,  департамент освіти і науки облдержадміністрації</t>
  </si>
  <si>
    <t xml:space="preserve">Управління у справах сім’ї та молоді,  департамент охорони  здоров’я,  департамент освіти і науки облдержадміністрації,
Донецький обласний центр соціальних служб для сім'ї, дітей та молоді,
громадські організації (за згодою)  
</t>
  </si>
  <si>
    <t>Проект 7.  "Відповідальність починається з мене"</t>
  </si>
  <si>
    <t>Управління у справах сім’ї та молоді облдержадміністрації, виконавчі органи міських рад та райдержадміністрацій</t>
  </si>
  <si>
    <t xml:space="preserve">Управління у справах сім’ї та молоді облдержадміністрації,
Донецький обласний центр соціальних служб для сім'ї, дітей та молоді  
</t>
  </si>
  <si>
    <t>Розроблення  брошури, методичних рекомендацій  щодо збереження репродуктивного здоров'я</t>
  </si>
  <si>
    <t xml:space="preserve">Розроблення алгоритмів  міжсекторальної взаємодії щодо роботи з підлітками групи ризику
</t>
  </si>
  <si>
    <t>Управління у справах сім'ї та молоді облдержадміністрації, виконавчі органи міських рад та райдержадміністрації, обласний центр соціальних служб для сім’ї, дітей та молоді</t>
  </si>
  <si>
    <t>Проведення науково-практичної конференції «Молоде покоління 21 століття: актуальні проблеми соціально-психологічного здоров’я»</t>
  </si>
  <si>
    <t>Організація і проведення «круглих столів» з питань міжвідомчої взаємодії державних структур та громадських організацій по профілактиці негативних явищ на тему "планування роботи і методика проведення інформаційно-просвітницьких заходів профілактичного спрямування "</t>
  </si>
  <si>
    <t xml:space="preserve">Управління у справах сім'ї та молоді облдержадміністрації, обласний центр соціальних служб для сім'ї, дітей та молоді, виконавчі органи міських рад та райдержадміністрації, громадські організації  (за згодою) </t>
  </si>
  <si>
    <t>разом</t>
  </si>
  <si>
    <t>Інформування громадян через засоби масової інформації про виявлені факти реалізації підробленої і недоброякісної алкогольної продукції</t>
  </si>
  <si>
    <t>Проведення фестивалю аматорського кіно «Молодіжний кіноСвіт»</t>
  </si>
  <si>
    <t>Управління у справах сім’ї та молоді  облдержадміністрації,  Добропільська райдержадміністрація</t>
  </si>
  <si>
    <t>Управління у справах сім’ї та молоді  облдержадміністрації,  Донецький обласний благодійний фонд «Зірки та зіроньки» (за згодою)</t>
  </si>
  <si>
    <t>Управління у справах сім’ї та молоді, управління культури і туризму облдержадміністрації, Обласна бібліотека для дітей та юнацтва</t>
  </si>
  <si>
    <t>Проект 9.  "Програма розвитку КВК в Донецькій області"</t>
  </si>
  <si>
    <t>Проект 10.  "Розвиток практик та інституцій неформальної освіти"</t>
  </si>
  <si>
    <t>Управління у справах сім’ї та молоді облдержадміністрації, громадські організації (за згодою)</t>
  </si>
  <si>
    <t>Управління у справах сім’ї та молоді  облдержадміністрації, громадська організація «Центр політологічних досліджень» (за згодою)</t>
  </si>
  <si>
    <t>Проведення форуму молоді Донбасу «Молодь без кордонів»</t>
  </si>
  <si>
    <t>Управління у справах сім’ї та молоді  облдержадміністрації</t>
  </si>
  <si>
    <t>Видання інформаційних збірників щодо розвитку громадської активності молоді, кращих практик неформальної освіти, методичних посібників</t>
  </si>
  <si>
    <t>Проведення міжнародного фестивалю гітарного мистецтва «Кришталеві струни»</t>
  </si>
  <si>
    <t xml:space="preserve">Управління у справах сім’ї та молоді  облдержадміністрації,
виконавчі органи міських рад та райдержадміністрації,
Донецький обласний центр соціальних служб для сім'ї, дітей та молоді,
громадські організації (за згодою)  
</t>
  </si>
  <si>
    <t>Управління у справах сім’ї та молоді,  виконавчі органи міських рад та райдержадміністрації</t>
  </si>
  <si>
    <t>Проведення обласних науково-практичних конференцій щодо стану репродуктивного здоров'я  за участю фахівців (медичних працівників, соціальної служби, психологів)</t>
  </si>
  <si>
    <t>Інформування учнів та студентів про протиалкогольну допомогу, що  надається державними установами охорони здоров'я</t>
  </si>
  <si>
    <t>Залучення громадських організацій до проведення рейдів із встановлення фактів порушення громадської дисципліни</t>
  </si>
  <si>
    <t xml:space="preserve">Управління у справах сім’ї та молоді облдержадміністрації,
виконавчі органи міських рад та райдержадміністрації
</t>
  </si>
  <si>
    <t xml:space="preserve">Управління у справах сім’ї та молоді облдержадміністрації,
Донецький обласний центр соціальних служб для сім'ї, дітей та молоді,
виконавчі органи міських рад та райдержадміністрації,
громадські організації (за згодою)  
</t>
  </si>
  <si>
    <t>Проведення форуму молодіжних громадських організацій «Завтра починається сьогодні!»</t>
  </si>
  <si>
    <t>Проведення спеціальних освітніх курсів,тренінгів, майстер – класів, конкурсів, культурно-масових освітніх заходів</t>
  </si>
  <si>
    <t>Проведення обласного відкритого наметового містечка «Чумацький шлях»</t>
  </si>
  <si>
    <t>Проведення обласного конкурсу патріотичної пісні «Нехай пам'ять говорить!»</t>
  </si>
  <si>
    <t>Проведення заходів, присвячених 200-річчю з Дня народження Т. Г. Шевченка</t>
  </si>
  <si>
    <t>Проведення заходів, присвячених 85-й річниці Донецької області</t>
  </si>
  <si>
    <t>Проведення урочистих заходів з нагоди відзначення Дня Соборності та Свободи України, Дня Незалежності України, Дня виводу військ з Афганістану</t>
  </si>
  <si>
    <t>Проведення обласного Фестивалю бойових єдиноборств</t>
  </si>
  <si>
    <t>Сприяння участі представників студентської молоді області у конкурсі на здобуття грантів Президента України для обдарованої та талановитої молоді</t>
  </si>
  <si>
    <t>Сприяння участі у Міжнародному форумі студентської молоді «Слов’янська співдружність»</t>
  </si>
  <si>
    <t>Проведення відкритого благодійного фестивалю дитячої молодіжної творчості для осіб з особливими потребами «Ми – молоді, ми – рівні»</t>
  </si>
  <si>
    <t>Проведення обласної військово-патріотичної акції «Мужність без кордонів» для молодих людей з обмеженими фізичними можливостями</t>
  </si>
  <si>
    <t xml:space="preserve">Управління у справах сім’ї та молоді облдержадміністрації, Донецький обласний дитячо-молодіжний центр, Донецький обласний центр соціальних служб для сім’ї, дітей та молоді,  обласна громадська організація «Феміда» (за згодою) </t>
  </si>
  <si>
    <t>Проект 12.  "Активна молодь – успішна громада"</t>
  </si>
  <si>
    <t>Управління у справах сім’ї та молоді, громадські організації</t>
  </si>
  <si>
    <t>Проведення систематичних виїзних консультацій з молодіжною громадськістю міст та районів</t>
  </si>
  <si>
    <t>Управління у справах сім’ї та молоді облдержадміністрації, Костянтинівська райдержадміністрація</t>
  </si>
  <si>
    <t>Створення телефону довіри з питань сімейної політики, правового та соціального захисту сімей</t>
  </si>
  <si>
    <t xml:space="preserve">Проведення роз’яснювальної роботи серед сімей з питань підприємництва та самозайнятості, організація та  здійснення 
просвітницьких заходів з основ підприємницької діяльності, сприяння розвитку підприємницької ініціативи сімей
</t>
  </si>
  <si>
    <t xml:space="preserve">Забезпечення розвитку системи центрів соціальних служб для сім'ї, дітей та  молоді  і мережі її спеціалізованих формувань та спеціалізованих закладів </t>
  </si>
  <si>
    <t>Проведення семінарів для працівників   міських та районних ЦСССДМ</t>
  </si>
  <si>
    <t>Проведення супервізійних нарад для спеціалістів з питань рекрутінгу створення та супроводу прийомних сімей, дитячих будинків сімейного типу та інших сімейних форм виховання</t>
  </si>
  <si>
    <t xml:space="preserve">Проведення тренінгів за  програмою підвищення виховного потенціалу прийомних батьків, батьків-вихователів </t>
  </si>
  <si>
    <t xml:space="preserve">Проведення інформаційно-просвітницької акції  соціальної профілактики безвідповідального батьківства, пропаганди здорового способу життя мультидисциплінарними командами обласного мобільного консультативного пункту (далі – ОМКП) </t>
  </si>
  <si>
    <t>Проведення мультидисциплінарних команд для надання методичної та практичної допомоги  працівникам   міських та районних ЦСССДМ з метою проведення супервізійних нарад для  фахівців соціальної роботи (далі - ФСР)</t>
  </si>
  <si>
    <t xml:space="preserve">Розроблення та розповсюдження інформаційно-просвітницьких матеріалів соціальної спрямованості </t>
  </si>
  <si>
    <t>Вивчення та розповсюдження досвіду роботи Шахтарського центру соціальних служб для сім'ї,  дітей та молоді  щодо впровадження корекційної програми для осіб, яки вчинили насильство в сім'ї</t>
  </si>
  <si>
    <t xml:space="preserve">Розробка технологій активізацій громади до роботи із протидії домашньому насильству </t>
  </si>
  <si>
    <t xml:space="preserve">Створення регіонального навчального центру з підготовки фахівців із проведення корекційних програм </t>
  </si>
  <si>
    <t>Надання комплексної соціальної допомоги у вигляді здійснення соціального супроводу особи, яка вчинила насильство в сім'ї, та її членів</t>
  </si>
  <si>
    <t>Проведення просвітницьких заходів по роз’ясненню неприпустимості насильства в сім’ї</t>
  </si>
  <si>
    <t>Надання підтримки програмам правової грамоти  в учбових закладах всіх рівнів 
акредитації</t>
  </si>
  <si>
    <t>Проведення акції «16 днів проти насильства»</t>
  </si>
  <si>
    <t>Видання брошури, листівки  «Стоп насильству»</t>
  </si>
  <si>
    <t xml:space="preserve">Управління у справах сім’ї та молоді  облдержадміністрації, Донецький обласний центр соціальних служб для сім’ї, дітей та молоді
</t>
  </si>
  <si>
    <t>Сприяння підготовці методичних матеріалів щодо  впровадження корекційних програм</t>
  </si>
  <si>
    <t>Вдосконалення системи консалтингу з питань молодіжного житлового кредитування у містах і районах області</t>
  </si>
  <si>
    <t>Видання інформаційно-методичних матеріалів для консультантів програми</t>
  </si>
  <si>
    <t>Фінансове забезпечення проектів програми "Молодь і сім'я Донеччини. 2013 - 2017 роки"</t>
  </si>
  <si>
    <t>Управління у справах сім’ї та молоді облдержадміністрації, пластові громадські організації</t>
  </si>
  <si>
    <t>Управління у справах сім’ї та молоді облдержадміністрації, громадські організації за згодою</t>
  </si>
  <si>
    <t>Управління у справах сім’ї та молоді облдержадміністрації, Донецький обласний дитячо – молодіжний центр</t>
  </si>
  <si>
    <t>Проведення обласних конкурсів, засідань за круглим столом, семінарів, конференцій, форумів, фестивалів з утвердження патріотизму, духовності, моральності та формування загальнолюдських цінностей</t>
  </si>
  <si>
    <t>Управління у справах сім’ї та молоді, управління освіти і науки облдержадміністрації</t>
  </si>
  <si>
    <t>Управління у справах сім’ї та молоді, Донецька обласна організація воїнів - афганців</t>
  </si>
  <si>
    <t>Реалізація освітнього проекту «Заочна школа молодого журналіста"</t>
  </si>
  <si>
    <t>Проведення лекцій, семінарів, бесід із студентською молоддю щодо популяризації здорового способу життя</t>
  </si>
  <si>
    <t>Проведення обласного відкритого форуму студентської молоді</t>
  </si>
  <si>
    <t>Управління у справах сім’ї та молоді облдержадміністрації,  Донецька асоціація студентських правозахисних організаторів (за згодою)</t>
  </si>
  <si>
    <t>Проведення Інформаційно-просвітницької акції «Здоровим бути модно»</t>
  </si>
  <si>
    <t>Проведення Обласної молодіжної акції «Пам’ятаємо»</t>
  </si>
  <si>
    <t>Проведення Молодіжного фестивалю «Студентська весна»</t>
  </si>
  <si>
    <t xml:space="preserve">Управління у справах сім’ї та молоді облдержадміністрації, виконком Слов’янської міської ради </t>
  </si>
  <si>
    <t>Проведення Обласного фотоконкурсу серед студентської молоді «Донеччина очима студентів»</t>
  </si>
  <si>
    <t>Управління у справах сім’ї та молоді облдержадміністрації, громадські організації (за згодою), Донецький обласний дитячо-молодіжний центр</t>
  </si>
  <si>
    <t>Проведення Студентського міжвузівського фестивалю «Дебют першокурсника»</t>
  </si>
  <si>
    <t>Управління у справах сім’ї та молоді облдержадміністрації, Донецький державний університет управління</t>
  </si>
  <si>
    <t>Здійснення соціальних досліджень щодо проблем студентської молоді</t>
  </si>
  <si>
    <t xml:space="preserve">Управління у справах сім’ї та молоді облдержадміністрації,  Донецька асоціація студентських правозахисних організаторів (за згодою), вищі навчальні заклади </t>
  </si>
  <si>
    <t>Проведення Форуму лідерів студентських профспілкових організацій та органів студентського самоврядування</t>
  </si>
  <si>
    <t>Проведення Обласного фестивалю – конкурсу студентської творчості «Ми твої спадкоємці, Тарасе!»</t>
  </si>
  <si>
    <t>Управління у справах сім’ї та молоді  облдержадміністрації, Обласний комітет профспілок  працівників освіти та науки (за згодою), Рада ректорів вищих навчальних закладів Донецької області</t>
  </si>
  <si>
    <t>Напрямок ІІ. Сімейна політика</t>
  </si>
  <si>
    <t xml:space="preserve">Зміцнення інституту сім'ї </t>
  </si>
  <si>
    <t>Проект 15.  "Виховання студентства Донецької області «Молоді, вільні, цілеспрямовані»"</t>
  </si>
  <si>
    <t xml:space="preserve">Управління у справах сім’ї
та молоді облдержадміністрації,  виконавчі органи міських рад, райдержадміністрації, громадські організації 
(за згодою)
</t>
  </si>
  <si>
    <t>Департамент  освіти і науки, управління у справах сім’ї та молоді облдержадміністрації, Донецький обласний центр соціальних служб для сім’ї, дітей та молоді, Донецький обласний центр зайнятості, виконавчі органи міських рад, райдержадміністрації</t>
  </si>
  <si>
    <t xml:space="preserve">Донецький обласний центр зайнятості,   виконавчі органи міських рад,
райдержадміністрації
</t>
  </si>
  <si>
    <t>Проведення засідань обласної молодіжної ради</t>
  </si>
  <si>
    <t>Управління у справах сім’ї та молоді облдержадміністрації, Новоазовська райдержадміністрація</t>
  </si>
  <si>
    <t>Проведення інформаційно-методичних семінарів для керівників громадських організацій</t>
  </si>
  <si>
    <t>Управління у справах сім’ї та молоді облдержадміністрації КПНЗ "Донецький обласний дитячо-молодіжний центр", виконавчі органи міських рад, райдержадміністрації</t>
  </si>
  <si>
    <t>Управління у справах сім'ї та молоді облдержадміністрації, КПНЗ "Донецький обласний дитячо-молодіжний центр"</t>
  </si>
  <si>
    <t>Управління у справах сім'ї та молоді, департамент інноваційно-інвестиційного розвитку та зовнішніх відносин облдержадміністрації, КПНЗ "Донецький обласний дитячо-молодіжний центр"</t>
  </si>
  <si>
    <t xml:space="preserve">Обласний  центр соціальних служб для сім'ї,  дітей та молоді,
виконавчі органи міських рад, райдержадміністрації
</t>
  </si>
  <si>
    <t>Проект 18.  "Соціальні послуги на благо сімей"</t>
  </si>
  <si>
    <t>Проект 19. "Впровадження корекційних програм для осіб, які вчиняють насильство в сім'ї"</t>
  </si>
  <si>
    <t>Проект 20. "Стоп насильству"</t>
  </si>
  <si>
    <t>Проект 21. "Розвиток молодіжного житлового кредитування"</t>
  </si>
  <si>
    <t>Донецьке регіональне управління Фонду сприяння молодіжному житловому будівництву, виконавчі органи міських рад, райдержадміністрації</t>
  </si>
  <si>
    <t>Донецьке регіональне управління Фонду сприяння молодіжному житловому будівництву, управління у справах сім’ї та молоді облдержадміністрації, виконавчі органи міських рад, райдержадміністрації</t>
  </si>
  <si>
    <t>Проведення навчальних семінарів, круглих столів, нарад з питань молодіжного житлового кредитування для заступників міських голів, голів райдержадміністрацій, працівників структурних підрозділів у справах сім'ї та молоді міських рад та райдержадміністрацій</t>
  </si>
  <si>
    <t>Активізація наповнення фонду сприяння молодіжному житловому будівництву коштами з різних джерел фінансування, що не суперечать чинному законодавству</t>
  </si>
  <si>
    <t>Забезпечення висвітлення ходу реалізації системних заходів щодо молодіжного житлового кредитування в засобах масової інформації</t>
  </si>
  <si>
    <t>Поширення інформації щодо безоплатної допомоги з професійної орієнтації Донецьким обласним молодіжним центром праці: розповсюдження інформаційних матеріалів в навчальних закладах області</t>
  </si>
  <si>
    <t>Розроблення та запровадження підпроектів «Сім'я - середа формування поведінкових порушень підлітків», «Психологічні (медико-соціальні) особливості роботи з молоддю групи ризику» щодо вдосконалення охорони репродуктивного здоров'я підлітків і молоді Донецького регіону</t>
  </si>
  <si>
    <t>Проведення конкурсу на кращий слоган та плакат, що популяризуватимуть дитячо-молодіжний громадський рух та заохочуватимуть дітей та молодь до участі у відповідних організаціях</t>
  </si>
  <si>
    <t>Розміщення плакатів та слоганів переможців конкурсу на рекламних площах області, в т.ч. у навчальних закладах, на транспорті</t>
  </si>
  <si>
    <t>Сприяння організаціям дитячо-молодіжного руху у проведенні ними заходів для дітей та молоді</t>
  </si>
  <si>
    <t>Забезпечення роботи неформального молодіжного клубу «Без галстуків»</t>
  </si>
  <si>
    <t>Проведення Відкритого обласного фестивалю дитячих громадських організацій</t>
  </si>
  <si>
    <t>Проведення інформаційно-методичних семінарів для керівників редакцій дитячих та молодіжних ЗМІ</t>
  </si>
  <si>
    <t>Здійснення навчання юних журналістів</t>
  </si>
  <si>
    <t>Проведення Відкритого фестивалю дитячих та молодіжних ЗМІ України в Донбасі «Жми на RECord!»</t>
  </si>
  <si>
    <t>Проведення Обласного фестивалю-конкурсу шкільних газет «Юнкоровская Маёвка»</t>
  </si>
  <si>
    <t>Організаційне забезпечення роботи координаційної ради з питань патріотичного виховання молоді облдержадміністрації</t>
  </si>
  <si>
    <t>Проведення щорічної Обласної військово-патріотичної гри «Майбутній воїн»</t>
  </si>
  <si>
    <t>Розробка та впровадження мікро-проектів з розвитку патріотизму в дитячо-молодіжному середовищі</t>
  </si>
  <si>
    <t>Реалізація проекту «Медіа-дружба»</t>
  </si>
  <si>
    <t>Організація співпраці організацій дитячо-молодіжного руху Донецької області з дипломатичними представництвами країн, розташованими в регіоні</t>
  </si>
  <si>
    <t>Реалізація освітнього проекту «7 ВЕРШИН»</t>
  </si>
  <si>
    <t>Створення та забезпечення функціонування молодіжного інформаційного порталу Донецької області</t>
  </si>
  <si>
    <t>Створення інформаційних приводів для висвітлення розвитку дитячо-молодіжного руху у провідних ЗМІ</t>
  </si>
  <si>
    <t>Видання навчальних посібників, методичних матеріалів з питань гендерної рівності</t>
  </si>
  <si>
    <t>Проведення комунікаційних кампаній,  спрямованих  на формування в суспільстві рівних прав та можливостей жінок і чоловіків</t>
  </si>
  <si>
    <t>Управління у справах сім’ї та молоді облдержадміністрації, обласний центр соціальних служб для сім’ї, дітей та молоді виконавчі органи міських рад, райдержадміністрації</t>
  </si>
  <si>
    <t>Виконком Димитровської міської ради, управління з питань фізичної культури та спорту, управління у справах сім'ї та молоді облдержадміністрації</t>
  </si>
  <si>
    <t>Управління у справах сім'ї та молоді облдержадміністрації,   громадські організації (за згодою)</t>
  </si>
  <si>
    <t>Проект 24. "Гендерний розвиток Донеччини"</t>
  </si>
  <si>
    <t xml:space="preserve">Управління у справах сім'ї та молоді, Департамент освіти і науки облдержадміністрації,
виконавчі органи міських рад, 
 громадські організації 
</t>
  </si>
  <si>
    <t>Управління у справах сім'ї та молоді, Департамент освіти і науки облдержадміністрації, 
виконавчі органи міських рад, 
громадські організації</t>
  </si>
  <si>
    <t>Управління у справах сім'ї та молоді, Департамент освіти і науки облдержадміністрації, громадські організації</t>
  </si>
  <si>
    <t xml:space="preserve">Управління у справах сім'ї та молоді облдержадміністрації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</si>
</sst>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9"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8"/>
      <name val="Calibri"/>
      <family val="2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1"/>
      <name val="Times New Roman"/>
      <family val="1"/>
    </font>
    <font>
      <i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32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150">
    <xf numFmtId="0" fontId="0" fillId="0" borderId="0" xfId="0" applyAlignment="1">
      <alignment/>
    </xf>
    <xf numFmtId="0" fontId="5" fillId="0" borderId="10" xfId="54" applyFont="1" applyBorder="1" applyAlignment="1">
      <alignment horizontal="center" vertical="center"/>
      <protection/>
    </xf>
    <xf numFmtId="164" fontId="2" fillId="0" borderId="0" xfId="54" applyNumberFormat="1" applyFont="1" applyBorder="1" applyAlignment="1">
      <alignment horizontal="center" vertical="center"/>
      <protection/>
    </xf>
    <xf numFmtId="0" fontId="9" fillId="0" borderId="10" xfId="54" applyFont="1" applyBorder="1" applyAlignment="1">
      <alignment horizontal="center" vertical="center" wrapText="1"/>
      <protection/>
    </xf>
    <xf numFmtId="164" fontId="8" fillId="0" borderId="10" xfId="54" applyNumberFormat="1" applyFont="1" applyBorder="1" applyAlignment="1">
      <alignment horizontal="center" vertical="center"/>
      <protection/>
    </xf>
    <xf numFmtId="164" fontId="9" fillId="0" borderId="10" xfId="54" applyNumberFormat="1" applyFont="1" applyBorder="1" applyAlignment="1">
      <alignment horizontal="center" vertical="center"/>
      <protection/>
    </xf>
    <xf numFmtId="164" fontId="12" fillId="0" borderId="10" xfId="0" applyNumberFormat="1" applyFont="1" applyBorder="1" applyAlignment="1">
      <alignment horizontal="center" vertical="center"/>
    </xf>
    <xf numFmtId="0" fontId="9" fillId="24" borderId="10" xfId="0" applyFont="1" applyFill="1" applyBorder="1" applyAlignment="1">
      <alignment horizontal="center" vertical="center" wrapText="1"/>
    </xf>
    <xf numFmtId="164" fontId="8" fillId="24" borderId="10" xfId="0" applyNumberFormat="1" applyFont="1" applyFill="1" applyBorder="1" applyAlignment="1">
      <alignment horizontal="center" vertical="center"/>
    </xf>
    <xf numFmtId="164" fontId="9" fillId="24" borderId="10" xfId="0" applyNumberFormat="1" applyFont="1" applyFill="1" applyBorder="1" applyAlignment="1">
      <alignment horizontal="center" vertical="center"/>
    </xf>
    <xf numFmtId="164" fontId="8" fillId="0" borderId="10" xfId="0" applyNumberFormat="1" applyFont="1" applyFill="1" applyBorder="1" applyAlignment="1">
      <alignment horizontal="center" vertical="center" wrapText="1"/>
    </xf>
    <xf numFmtId="164" fontId="9" fillId="0" borderId="10" xfId="0" applyNumberFormat="1" applyFont="1" applyFill="1" applyBorder="1" applyAlignment="1">
      <alignment horizontal="center" vertical="center" wrapText="1"/>
    </xf>
    <xf numFmtId="164" fontId="10" fillId="0" borderId="10" xfId="0" applyNumberFormat="1" applyFont="1" applyBorder="1" applyAlignment="1">
      <alignment horizontal="center" vertical="center" wrapText="1"/>
    </xf>
    <xf numFmtId="164" fontId="8" fillId="24" borderId="11" xfId="0" applyNumberFormat="1" applyFont="1" applyFill="1" applyBorder="1" applyAlignment="1">
      <alignment horizontal="center" vertical="center"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164" fontId="9" fillId="0" borderId="10" xfId="0" applyNumberFormat="1" applyFont="1" applyBorder="1" applyAlignment="1">
      <alignment horizontal="center" vertical="center" wrapText="1"/>
    </xf>
    <xf numFmtId="0" fontId="13" fillId="0" borderId="10" xfId="54" applyFont="1" applyBorder="1" applyAlignment="1">
      <alignment vertical="center"/>
      <protection/>
    </xf>
    <xf numFmtId="0" fontId="8" fillId="0" borderId="12" xfId="54" applyFont="1" applyBorder="1" applyAlignment="1">
      <alignment horizontal="center" vertical="center" wrapText="1"/>
      <protection/>
    </xf>
    <xf numFmtId="0" fontId="0" fillId="0" borderId="13" xfId="0" applyBorder="1" applyAlignment="1">
      <alignment/>
    </xf>
    <xf numFmtId="0" fontId="13" fillId="0" borderId="14" xfId="54" applyFont="1" applyBorder="1" applyAlignment="1">
      <alignment vertical="center"/>
      <protection/>
    </xf>
    <xf numFmtId="164" fontId="13" fillId="0" borderId="10" xfId="54" applyNumberFormat="1" applyFont="1" applyBorder="1" applyAlignment="1">
      <alignment vertical="center"/>
      <protection/>
    </xf>
    <xf numFmtId="0" fontId="0" fillId="0" borderId="15" xfId="0" applyBorder="1" applyAlignment="1">
      <alignment/>
    </xf>
    <xf numFmtId="164" fontId="8" fillId="0" borderId="16" xfId="54" applyNumberFormat="1" applyFont="1" applyBorder="1" applyAlignment="1">
      <alignment horizontal="center" vertical="center"/>
      <protection/>
    </xf>
    <xf numFmtId="164" fontId="8" fillId="0" borderId="17" xfId="54" applyNumberFormat="1" applyFont="1" applyBorder="1" applyAlignment="1">
      <alignment horizontal="center" vertical="center"/>
      <protection/>
    </xf>
    <xf numFmtId="0" fontId="8" fillId="25" borderId="10" xfId="54" applyFont="1" applyFill="1" applyBorder="1" applyAlignment="1">
      <alignment horizontal="center" vertical="center" wrapText="1"/>
      <protection/>
    </xf>
    <xf numFmtId="0" fontId="0" fillId="25" borderId="10" xfId="0" applyFill="1" applyBorder="1" applyAlignment="1">
      <alignment/>
    </xf>
    <xf numFmtId="0" fontId="33" fillId="25" borderId="10" xfId="0" applyFont="1" applyFill="1" applyBorder="1" applyAlignment="1">
      <alignment/>
    </xf>
    <xf numFmtId="164" fontId="8" fillId="25" borderId="10" xfId="54" applyNumberFormat="1" applyFont="1" applyFill="1" applyBorder="1" applyAlignment="1">
      <alignment horizontal="center" vertical="center"/>
      <protection/>
    </xf>
    <xf numFmtId="0" fontId="8" fillId="25" borderId="12" xfId="54" applyFont="1" applyFill="1" applyBorder="1" applyAlignment="1">
      <alignment horizontal="center" vertical="center" wrapText="1"/>
      <protection/>
    </xf>
    <xf numFmtId="0" fontId="0" fillId="25" borderId="13" xfId="0" applyFill="1" applyBorder="1" applyAlignment="1">
      <alignment/>
    </xf>
    <xf numFmtId="0" fontId="33" fillId="25" borderId="15" xfId="0" applyFont="1" applyFill="1" applyBorder="1" applyAlignment="1">
      <alignment/>
    </xf>
    <xf numFmtId="0" fontId="14" fillId="0" borderId="12" xfId="0" applyFont="1" applyBorder="1" applyAlignment="1">
      <alignment horizontal="left" vertical="center"/>
    </xf>
    <xf numFmtId="0" fontId="14" fillId="0" borderId="13" xfId="0" applyFont="1" applyBorder="1" applyAlignment="1">
      <alignment horizontal="left" vertical="center"/>
    </xf>
    <xf numFmtId="0" fontId="7" fillId="0" borderId="13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13" fillId="0" borderId="13" xfId="0" applyFont="1" applyBorder="1" applyAlignment="1">
      <alignment vertical="center"/>
    </xf>
    <xf numFmtId="164" fontId="8" fillId="0" borderId="10" xfId="54" applyNumberFormat="1" applyFont="1" applyFill="1" applyBorder="1" applyAlignment="1">
      <alignment horizontal="center" vertical="center"/>
      <protection/>
    </xf>
    <xf numFmtId="0" fontId="34" fillId="25" borderId="10" xfId="0" applyFont="1" applyFill="1" applyBorder="1" applyAlignment="1">
      <alignment/>
    </xf>
    <xf numFmtId="0" fontId="35" fillId="25" borderId="10" xfId="0" applyFont="1" applyFill="1" applyBorder="1" applyAlignment="1">
      <alignment/>
    </xf>
    <xf numFmtId="0" fontId="34" fillId="25" borderId="13" xfId="0" applyFont="1" applyFill="1" applyBorder="1" applyAlignment="1">
      <alignment/>
    </xf>
    <xf numFmtId="0" fontId="35" fillId="25" borderId="15" xfId="0" applyFont="1" applyFill="1" applyBorder="1" applyAlignment="1">
      <alignment/>
    </xf>
    <xf numFmtId="0" fontId="13" fillId="0" borderId="10" xfId="54" applyFont="1" applyBorder="1" applyAlignment="1">
      <alignment vertical="center" wrapText="1"/>
      <protection/>
    </xf>
    <xf numFmtId="164" fontId="8" fillId="0" borderId="18" xfId="54" applyNumberFormat="1" applyFont="1" applyBorder="1" applyAlignment="1">
      <alignment horizontal="center" vertical="center"/>
      <protection/>
    </xf>
    <xf numFmtId="164" fontId="9" fillId="24" borderId="0" xfId="0" applyNumberFormat="1" applyFont="1" applyFill="1" applyBorder="1" applyAlignment="1">
      <alignment horizontal="center" vertical="center"/>
    </xf>
    <xf numFmtId="0" fontId="9" fillId="0" borderId="14" xfId="54" applyFont="1" applyBorder="1" applyAlignment="1">
      <alignment vertical="top" wrapText="1"/>
      <protection/>
    </xf>
    <xf numFmtId="0" fontId="9" fillId="0" borderId="14" xfId="54" applyFont="1" applyBorder="1" applyAlignment="1">
      <alignment vertical="top"/>
      <protection/>
    </xf>
    <xf numFmtId="0" fontId="9" fillId="24" borderId="19" xfId="54" applyFont="1" applyFill="1" applyBorder="1" applyAlignment="1">
      <alignment horizontal="left" vertical="top" wrapText="1"/>
      <protection/>
    </xf>
    <xf numFmtId="0" fontId="9" fillId="24" borderId="14" xfId="54" applyFont="1" applyFill="1" applyBorder="1" applyAlignment="1">
      <alignment vertical="top" wrapText="1"/>
      <protection/>
    </xf>
    <xf numFmtId="164" fontId="9" fillId="0" borderId="19" xfId="0" applyNumberFormat="1" applyFont="1" applyFill="1" applyBorder="1" applyAlignment="1">
      <alignment horizontal="left" vertical="top" wrapText="1"/>
    </xf>
    <xf numFmtId="164" fontId="9" fillId="0" borderId="14" xfId="0" applyNumberFormat="1" applyFont="1" applyFill="1" applyBorder="1" applyAlignment="1">
      <alignment vertical="top" wrapText="1"/>
    </xf>
    <xf numFmtId="0" fontId="9" fillId="24" borderId="10" xfId="0" applyFont="1" applyFill="1" applyBorder="1" applyAlignment="1">
      <alignment horizontal="left" vertical="center" wrapText="1"/>
    </xf>
    <xf numFmtId="0" fontId="7" fillId="25" borderId="10" xfId="0" applyFont="1" applyFill="1" applyBorder="1" applyAlignment="1">
      <alignment/>
    </xf>
    <xf numFmtId="0" fontId="7" fillId="25" borderId="13" xfId="0" applyFont="1" applyFill="1" applyBorder="1" applyAlignment="1">
      <alignment/>
    </xf>
    <xf numFmtId="0" fontId="10" fillId="25" borderId="10" xfId="0" applyFont="1" applyFill="1" applyBorder="1" applyAlignment="1">
      <alignment horizontal="center" vertical="center" wrapText="1"/>
    </xf>
    <xf numFmtId="0" fontId="10" fillId="25" borderId="15" xfId="0" applyFont="1" applyFill="1" applyBorder="1" applyAlignment="1">
      <alignment horizontal="center" vertical="center" wrapText="1"/>
    </xf>
    <xf numFmtId="0" fontId="7" fillId="25" borderId="18" xfId="0" applyFont="1" applyFill="1" applyBorder="1" applyAlignment="1">
      <alignment/>
    </xf>
    <xf numFmtId="0" fontId="7" fillId="25" borderId="15" xfId="0" applyFont="1" applyFill="1" applyBorder="1" applyAlignment="1">
      <alignment/>
    </xf>
    <xf numFmtId="0" fontId="0" fillId="25" borderId="18" xfId="0" applyFill="1" applyBorder="1" applyAlignment="1">
      <alignment/>
    </xf>
    <xf numFmtId="0" fontId="0" fillId="25" borderId="15" xfId="0" applyFill="1" applyBorder="1" applyAlignment="1">
      <alignment/>
    </xf>
    <xf numFmtId="0" fontId="14" fillId="0" borderId="13" xfId="0" applyFont="1" applyBorder="1" applyAlignment="1">
      <alignment horizontal="left" vertical="center"/>
    </xf>
    <xf numFmtId="0" fontId="14" fillId="0" borderId="20" xfId="0" applyFont="1" applyBorder="1" applyAlignment="1">
      <alignment horizontal="left" vertical="center"/>
    </xf>
    <xf numFmtId="0" fontId="4" fillId="0" borderId="12" xfId="54" applyFont="1" applyBorder="1" applyAlignment="1">
      <alignment vertical="center"/>
      <protection/>
    </xf>
    <xf numFmtId="0" fontId="9" fillId="0" borderId="21" xfId="54" applyFont="1" applyBorder="1" applyAlignment="1">
      <alignment horizontal="left" vertical="top" wrapText="1"/>
      <protection/>
    </xf>
    <xf numFmtId="0" fontId="9" fillId="0" borderId="19" xfId="54" applyFont="1" applyBorder="1" applyAlignment="1">
      <alignment horizontal="left" vertical="top" wrapText="1"/>
      <protection/>
    </xf>
    <xf numFmtId="164" fontId="9" fillId="0" borderId="14" xfId="0" applyNumberFormat="1" applyFont="1" applyFill="1" applyBorder="1" applyAlignment="1">
      <alignment horizontal="left" vertical="top" wrapText="1"/>
    </xf>
    <xf numFmtId="164" fontId="9" fillId="0" borderId="21" xfId="0" applyNumberFormat="1" applyFont="1" applyFill="1" applyBorder="1" applyAlignment="1">
      <alignment horizontal="left" vertical="top" wrapText="1"/>
    </xf>
    <xf numFmtId="0" fontId="14" fillId="0" borderId="12" xfId="0" applyFont="1" applyBorder="1" applyAlignment="1">
      <alignment horizontal="left" vertical="center"/>
    </xf>
    <xf numFmtId="0" fontId="11" fillId="0" borderId="12" xfId="0" applyFont="1" applyBorder="1" applyAlignment="1">
      <alignment horizontal="left" vertical="center"/>
    </xf>
    <xf numFmtId="0" fontId="11" fillId="0" borderId="13" xfId="0" applyFont="1" applyBorder="1" applyAlignment="1">
      <alignment horizontal="left" vertical="center"/>
    </xf>
    <xf numFmtId="0" fontId="11" fillId="0" borderId="20" xfId="0" applyFont="1" applyBorder="1" applyAlignment="1">
      <alignment horizontal="left" vertical="center"/>
    </xf>
    <xf numFmtId="0" fontId="9" fillId="0" borderId="10" xfId="54" applyFont="1" applyBorder="1" applyAlignment="1">
      <alignment horizontal="left" vertical="top"/>
      <protection/>
    </xf>
    <xf numFmtId="0" fontId="9" fillId="0" borderId="14" xfId="54" applyFont="1" applyBorder="1" applyAlignment="1">
      <alignment horizontal="left" vertical="top" wrapText="1"/>
      <protection/>
    </xf>
    <xf numFmtId="0" fontId="9" fillId="0" borderId="22" xfId="54" applyFont="1" applyBorder="1" applyAlignment="1">
      <alignment horizontal="left" vertical="top"/>
      <protection/>
    </xf>
    <xf numFmtId="0" fontId="9" fillId="0" borderId="11" xfId="54" applyFont="1" applyBorder="1" applyAlignment="1">
      <alignment horizontal="left" vertical="top"/>
      <protection/>
    </xf>
    <xf numFmtId="0" fontId="9" fillId="24" borderId="10" xfId="54" applyFont="1" applyFill="1" applyBorder="1" applyAlignment="1">
      <alignment horizontal="left" vertical="top" wrapText="1"/>
      <protection/>
    </xf>
    <xf numFmtId="0" fontId="9" fillId="24" borderId="14" xfId="54" applyFont="1" applyFill="1" applyBorder="1" applyAlignment="1">
      <alignment horizontal="left" vertical="top" wrapText="1"/>
      <protection/>
    </xf>
    <xf numFmtId="0" fontId="9" fillId="24" borderId="21" xfId="54" applyFont="1" applyFill="1" applyBorder="1" applyAlignment="1">
      <alignment horizontal="left" vertical="top" wrapText="1"/>
      <protection/>
    </xf>
    <xf numFmtId="0" fontId="9" fillId="24" borderId="19" xfId="54" applyFont="1" applyFill="1" applyBorder="1" applyAlignment="1">
      <alignment horizontal="left" vertical="top" wrapText="1"/>
      <protection/>
    </xf>
    <xf numFmtId="0" fontId="4" fillId="0" borderId="13" xfId="54" applyFont="1" applyBorder="1" applyAlignment="1">
      <alignment vertical="center"/>
      <protection/>
    </xf>
    <xf numFmtId="0" fontId="4" fillId="0" borderId="20" xfId="54" applyFont="1" applyBorder="1" applyAlignment="1">
      <alignment vertical="center"/>
      <protection/>
    </xf>
    <xf numFmtId="0" fontId="13" fillId="0" borderId="10" xfId="54" applyFont="1" applyBorder="1" applyAlignment="1">
      <alignment vertical="center"/>
      <protection/>
    </xf>
    <xf numFmtId="0" fontId="9" fillId="0" borderId="10" xfId="54" applyFont="1" applyBorder="1" applyAlignment="1">
      <alignment horizontal="left" vertical="top" wrapText="1"/>
      <protection/>
    </xf>
    <xf numFmtId="164" fontId="9" fillId="0" borderId="19" xfId="0" applyNumberFormat="1" applyFont="1" applyFill="1" applyBorder="1" applyAlignment="1">
      <alignment horizontal="left" vertical="top" wrapText="1"/>
    </xf>
    <xf numFmtId="0" fontId="8" fillId="0" borderId="12" xfId="54" applyFont="1" applyBorder="1" applyAlignment="1">
      <alignment horizontal="center" vertical="center"/>
      <protection/>
    </xf>
    <xf numFmtId="0" fontId="12" fillId="0" borderId="13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9" fillId="24" borderId="10" xfId="54" applyFont="1" applyFill="1" applyBorder="1" applyAlignment="1">
      <alignment horizontal="left" vertical="top"/>
      <protection/>
    </xf>
    <xf numFmtId="0" fontId="9" fillId="0" borderId="22" xfId="54" applyFont="1" applyBorder="1" applyAlignment="1">
      <alignment horizontal="left" vertical="top" wrapText="1"/>
      <protection/>
    </xf>
    <xf numFmtId="0" fontId="9" fillId="0" borderId="11" xfId="54" applyFont="1" applyBorder="1" applyAlignment="1">
      <alignment horizontal="left" vertical="top" wrapText="1"/>
      <protection/>
    </xf>
    <xf numFmtId="0" fontId="9" fillId="24" borderId="22" xfId="54" applyFont="1" applyFill="1" applyBorder="1" applyAlignment="1">
      <alignment horizontal="left" vertical="top" wrapText="1"/>
      <protection/>
    </xf>
    <xf numFmtId="0" fontId="9" fillId="24" borderId="11" xfId="54" applyFont="1" applyFill="1" applyBorder="1" applyAlignment="1">
      <alignment horizontal="left" vertical="top" wrapText="1"/>
      <protection/>
    </xf>
    <xf numFmtId="0" fontId="12" fillId="0" borderId="12" xfId="0" applyFont="1" applyBorder="1" applyAlignment="1">
      <alignment horizontal="center" vertical="center"/>
    </xf>
    <xf numFmtId="0" fontId="14" fillId="0" borderId="18" xfId="0" applyFont="1" applyBorder="1" applyAlignment="1">
      <alignment horizontal="left" vertical="center" wrapText="1"/>
    </xf>
    <xf numFmtId="0" fontId="14" fillId="0" borderId="16" xfId="0" applyFont="1" applyBorder="1" applyAlignment="1">
      <alignment horizontal="left" vertical="center" wrapText="1"/>
    </xf>
    <xf numFmtId="0" fontId="14" fillId="0" borderId="17" xfId="0" applyFont="1" applyBorder="1" applyAlignment="1">
      <alignment horizontal="left" vertical="center" wrapText="1"/>
    </xf>
    <xf numFmtId="0" fontId="9" fillId="0" borderId="21" xfId="54" applyFont="1" applyBorder="1" applyAlignment="1">
      <alignment horizontal="left" vertical="top"/>
      <protection/>
    </xf>
    <xf numFmtId="0" fontId="9" fillId="0" borderId="19" xfId="54" applyFont="1" applyBorder="1" applyAlignment="1">
      <alignment horizontal="left" vertical="top"/>
      <protection/>
    </xf>
    <xf numFmtId="0" fontId="9" fillId="24" borderId="21" xfId="54" applyFont="1" applyFill="1" applyBorder="1" applyAlignment="1">
      <alignment horizontal="center" vertical="top" wrapText="1"/>
      <protection/>
    </xf>
    <xf numFmtId="0" fontId="9" fillId="24" borderId="19" xfId="54" applyFont="1" applyFill="1" applyBorder="1" applyAlignment="1">
      <alignment horizontal="center" vertical="top" wrapText="1"/>
      <protection/>
    </xf>
    <xf numFmtId="0" fontId="9" fillId="0" borderId="21" xfId="54" applyFont="1" applyBorder="1" applyAlignment="1">
      <alignment horizontal="center" vertical="top"/>
      <protection/>
    </xf>
    <xf numFmtId="0" fontId="9" fillId="0" borderId="19" xfId="54" applyFont="1" applyBorder="1" applyAlignment="1">
      <alignment horizontal="center" vertical="top"/>
      <protection/>
    </xf>
    <xf numFmtId="0" fontId="10" fillId="0" borderId="21" xfId="0" applyFont="1" applyBorder="1" applyAlignment="1">
      <alignment horizontal="left" wrapText="1"/>
    </xf>
    <xf numFmtId="0" fontId="10" fillId="0" borderId="19" xfId="0" applyFont="1" applyBorder="1" applyAlignment="1">
      <alignment horizontal="left" wrapText="1"/>
    </xf>
    <xf numFmtId="0" fontId="13" fillId="24" borderId="10" xfId="0" applyFont="1" applyFill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10" fillId="0" borderId="22" xfId="0" applyFont="1" applyBorder="1" applyAlignment="1">
      <alignment horizontal="left" vertical="top"/>
    </xf>
    <xf numFmtId="0" fontId="10" fillId="0" borderId="11" xfId="0" applyFont="1" applyBorder="1" applyAlignment="1">
      <alignment horizontal="left" vertical="top"/>
    </xf>
    <xf numFmtId="0" fontId="9" fillId="0" borderId="14" xfId="54" applyFont="1" applyBorder="1" applyAlignment="1">
      <alignment horizontal="left" vertical="top"/>
      <protection/>
    </xf>
    <xf numFmtId="164" fontId="9" fillId="0" borderId="22" xfId="0" applyNumberFormat="1" applyFont="1" applyFill="1" applyBorder="1" applyAlignment="1">
      <alignment horizontal="left" vertical="top" wrapText="1"/>
    </xf>
    <xf numFmtId="164" fontId="9" fillId="0" borderId="11" xfId="0" applyNumberFormat="1" applyFont="1" applyFill="1" applyBorder="1" applyAlignment="1">
      <alignment horizontal="left" vertical="top" wrapText="1"/>
    </xf>
    <xf numFmtId="0" fontId="0" fillId="0" borderId="13" xfId="0" applyBorder="1" applyAlignment="1">
      <alignment vertical="center"/>
    </xf>
    <xf numFmtId="0" fontId="0" fillId="0" borderId="20" xfId="0" applyBorder="1" applyAlignment="1">
      <alignment vertical="center"/>
    </xf>
    <xf numFmtId="0" fontId="8" fillId="0" borderId="13" xfId="54" applyFont="1" applyBorder="1" applyAlignment="1">
      <alignment horizontal="center" vertical="center"/>
      <protection/>
    </xf>
    <xf numFmtId="0" fontId="8" fillId="0" borderId="20" xfId="54" applyFont="1" applyBorder="1" applyAlignment="1">
      <alignment horizontal="center" vertical="center"/>
      <protection/>
    </xf>
    <xf numFmtId="0" fontId="0" fillId="0" borderId="22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22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9" fillId="24" borderId="14" xfId="54" applyFont="1" applyFill="1" applyBorder="1" applyAlignment="1">
      <alignment horizontal="left" vertical="top"/>
      <protection/>
    </xf>
    <xf numFmtId="0" fontId="9" fillId="24" borderId="22" xfId="54" applyFont="1" applyFill="1" applyBorder="1" applyAlignment="1">
      <alignment horizontal="left" vertical="top"/>
      <protection/>
    </xf>
    <xf numFmtId="0" fontId="9" fillId="24" borderId="11" xfId="54" applyFont="1" applyFill="1" applyBorder="1" applyAlignment="1">
      <alignment horizontal="left" vertical="top"/>
      <protection/>
    </xf>
    <xf numFmtId="0" fontId="4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3" fillId="0" borderId="10" xfId="0" applyFont="1" applyBorder="1" applyAlignment="1">
      <alignment vertical="center"/>
    </xf>
    <xf numFmtId="0" fontId="5" fillId="0" borderId="23" xfId="54" applyFont="1" applyBorder="1" applyAlignment="1">
      <alignment horizontal="center" vertical="center" wrapText="1"/>
      <protection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5" fillId="0" borderId="10" xfId="54" applyFont="1" applyBorder="1" applyAlignment="1">
      <alignment horizontal="center" vertical="center" wrapText="1"/>
      <protection/>
    </xf>
    <xf numFmtId="0" fontId="5" fillId="0" borderId="10" xfId="54" applyFont="1" applyBorder="1" applyAlignment="1">
      <alignment/>
      <protection/>
    </xf>
    <xf numFmtId="0" fontId="5" fillId="0" borderId="10" xfId="54" applyFont="1" applyBorder="1" applyAlignment="1">
      <alignment horizontal="center" vertical="center"/>
      <protection/>
    </xf>
    <xf numFmtId="0" fontId="5" fillId="0" borderId="14" xfId="54" applyFont="1" applyBorder="1" applyAlignment="1">
      <alignment horizontal="center" vertical="center" wrapText="1"/>
      <protection/>
    </xf>
    <xf numFmtId="0" fontId="5" fillId="0" borderId="11" xfId="54" applyFont="1" applyBorder="1" applyAlignment="1">
      <alignment wrapText="1"/>
      <protection/>
    </xf>
    <xf numFmtId="0" fontId="13" fillId="0" borderId="12" xfId="0" applyFont="1" applyBorder="1" applyAlignment="1">
      <alignment vertical="center"/>
    </xf>
    <xf numFmtId="0" fontId="10" fillId="0" borderId="22" xfId="0" applyFont="1" applyBorder="1" applyAlignment="1">
      <alignment horizontal="left" vertical="top" wrapText="1"/>
    </xf>
    <xf numFmtId="0" fontId="10" fillId="0" borderId="11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left" vertical="top"/>
    </xf>
    <xf numFmtId="0" fontId="10" fillId="0" borderId="14" xfId="0" applyFont="1" applyBorder="1" applyAlignment="1">
      <alignment horizontal="left" vertical="top" wrapText="1"/>
    </xf>
    <xf numFmtId="0" fontId="8" fillId="0" borderId="12" xfId="54" applyFont="1" applyBorder="1" applyAlignment="1">
      <alignment horizontal="center" vertical="center" wrapText="1"/>
      <protection/>
    </xf>
    <xf numFmtId="0" fontId="0" fillId="0" borderId="13" xfId="0" applyBorder="1" applyAlignment="1">
      <alignment/>
    </xf>
    <xf numFmtId="0" fontId="0" fillId="0" borderId="20" xfId="0" applyBorder="1" applyAlignment="1">
      <alignment/>
    </xf>
    <xf numFmtId="0" fontId="7" fillId="0" borderId="13" xfId="0" applyFont="1" applyBorder="1" applyAlignment="1">
      <alignment horizontal="left" vertical="center"/>
    </xf>
    <xf numFmtId="0" fontId="7" fillId="0" borderId="20" xfId="0" applyFont="1" applyBorder="1" applyAlignment="1">
      <alignment horizontal="left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513"/>
  <sheetViews>
    <sheetView tabSelected="1" view="pageBreakPreview" zoomScaleSheetLayoutView="100" zoomScalePageLayoutView="0" workbookViewId="0" topLeftCell="A1">
      <selection activeCell="G15" sqref="G15"/>
    </sheetView>
  </sheetViews>
  <sheetFormatPr defaultColWidth="9.140625" defaultRowHeight="15"/>
  <cols>
    <col min="1" max="1" width="5.140625" style="0" customWidth="1"/>
    <col min="2" max="2" width="27.8515625" style="0" customWidth="1"/>
    <col min="3" max="3" width="18.57421875" style="0" customWidth="1"/>
    <col min="4" max="4" width="15.421875" style="0" customWidth="1"/>
    <col min="5" max="5" width="10.140625" style="0" customWidth="1"/>
    <col min="7" max="7" width="9.421875" style="0" customWidth="1"/>
    <col min="8" max="8" width="9.8515625" style="0" customWidth="1"/>
    <col min="9" max="9" width="10.00390625" style="0" customWidth="1"/>
    <col min="10" max="10" width="11.57421875" style="0" customWidth="1"/>
  </cols>
  <sheetData>
    <row r="1" ht="8.25" customHeight="1"/>
    <row r="2" ht="15" customHeight="1">
      <c r="G2" t="s">
        <v>115</v>
      </c>
    </row>
    <row r="3" spans="1:10" ht="24.75" customHeight="1">
      <c r="A3" s="128" t="s">
        <v>479</v>
      </c>
      <c r="B3" s="129"/>
      <c r="C3" s="129"/>
      <c r="D3" s="129"/>
      <c r="E3" s="129"/>
      <c r="F3" s="129"/>
      <c r="G3" s="129"/>
      <c r="H3" s="129"/>
      <c r="I3" s="129"/>
      <c r="J3" s="130"/>
    </row>
    <row r="4" spans="1:10" ht="24.75" customHeight="1">
      <c r="A4" s="131"/>
      <c r="B4" s="132"/>
      <c r="C4" s="132"/>
      <c r="D4" s="132"/>
      <c r="E4" s="132"/>
      <c r="F4" s="132"/>
      <c r="G4" s="132"/>
      <c r="H4" s="132"/>
      <c r="I4" s="132"/>
      <c r="J4" s="133"/>
    </row>
    <row r="5" spans="1:10" ht="27.75" customHeight="1">
      <c r="A5" s="137" t="s">
        <v>49</v>
      </c>
      <c r="B5" s="136" t="s">
        <v>50</v>
      </c>
      <c r="C5" s="134" t="s">
        <v>51</v>
      </c>
      <c r="D5" s="134" t="s">
        <v>52</v>
      </c>
      <c r="E5" s="136" t="s">
        <v>53</v>
      </c>
      <c r="F5" s="136"/>
      <c r="G5" s="136"/>
      <c r="H5" s="136"/>
      <c r="I5" s="136"/>
      <c r="J5" s="135"/>
    </row>
    <row r="6" spans="1:10" ht="27.75" customHeight="1">
      <c r="A6" s="138"/>
      <c r="B6" s="135"/>
      <c r="C6" s="135"/>
      <c r="D6" s="135"/>
      <c r="E6" s="1">
        <v>2013</v>
      </c>
      <c r="F6" s="1">
        <v>2014</v>
      </c>
      <c r="G6" s="1">
        <v>2015</v>
      </c>
      <c r="H6" s="1">
        <v>2016</v>
      </c>
      <c r="I6" s="1">
        <v>2017</v>
      </c>
      <c r="J6" s="1" t="s">
        <v>27</v>
      </c>
    </row>
    <row r="7" spans="1:10" ht="27.75" customHeight="1">
      <c r="A7" s="64" t="s">
        <v>54</v>
      </c>
      <c r="B7" s="81"/>
      <c r="C7" s="81"/>
      <c r="D7" s="81"/>
      <c r="E7" s="81"/>
      <c r="F7" s="81"/>
      <c r="G7" s="81"/>
      <c r="H7" s="81"/>
      <c r="I7" s="81"/>
      <c r="J7" s="82"/>
    </row>
    <row r="8" spans="1:10" ht="27.75" customHeight="1">
      <c r="A8" s="83" t="s">
        <v>236</v>
      </c>
      <c r="B8" s="83"/>
      <c r="C8" s="83"/>
      <c r="D8" s="83"/>
      <c r="E8" s="83"/>
      <c r="F8" s="83"/>
      <c r="G8" s="83"/>
      <c r="H8" s="83"/>
      <c r="I8" s="83"/>
      <c r="J8" s="83"/>
    </row>
    <row r="9" spans="1:10" ht="27.75" customHeight="1">
      <c r="A9" s="83" t="s">
        <v>289</v>
      </c>
      <c r="B9" s="83"/>
      <c r="C9" s="83"/>
      <c r="D9" s="83"/>
      <c r="E9" s="83"/>
      <c r="F9" s="83"/>
      <c r="G9" s="83"/>
      <c r="H9" s="83"/>
      <c r="I9" s="83"/>
      <c r="J9" s="83"/>
    </row>
    <row r="10" spans="1:10" ht="31.5" customHeight="1">
      <c r="A10" s="17"/>
      <c r="B10" s="20"/>
      <c r="C10" s="17"/>
      <c r="D10" s="17" t="s">
        <v>420</v>
      </c>
      <c r="E10" s="21">
        <v>37744.2</v>
      </c>
      <c r="F10" s="21">
        <v>42010.5</v>
      </c>
      <c r="G10" s="21">
        <v>47170.9</v>
      </c>
      <c r="H10" s="21">
        <v>52780.1</v>
      </c>
      <c r="I10" s="21">
        <v>60520.4</v>
      </c>
      <c r="J10" s="21">
        <f aca="true" t="shared" si="0" ref="J10:J15">SUM(E10:I10)</f>
        <v>240226.1</v>
      </c>
    </row>
    <row r="11" spans="1:10" ht="31.5" customHeight="1">
      <c r="A11" s="17"/>
      <c r="B11" s="20"/>
      <c r="C11" s="17"/>
      <c r="D11" s="17" t="s">
        <v>182</v>
      </c>
      <c r="E11" s="21">
        <v>11575</v>
      </c>
      <c r="F11" s="21">
        <v>12725</v>
      </c>
      <c r="G11" s="21">
        <v>13990</v>
      </c>
      <c r="H11" s="21">
        <v>15381</v>
      </c>
      <c r="I11" s="21">
        <v>17677</v>
      </c>
      <c r="J11" s="21">
        <f t="shared" si="0"/>
        <v>71348</v>
      </c>
    </row>
    <row r="12" spans="1:10" ht="31.5" customHeight="1">
      <c r="A12" s="17"/>
      <c r="B12" s="20"/>
      <c r="C12" s="17"/>
      <c r="D12" s="17" t="s">
        <v>57</v>
      </c>
      <c r="E12" s="21">
        <v>9894.4</v>
      </c>
      <c r="F12" s="21">
        <v>10309.2</v>
      </c>
      <c r="G12" s="21">
        <v>10986.1</v>
      </c>
      <c r="H12" s="21">
        <v>11457.3</v>
      </c>
      <c r="I12" s="21">
        <v>12165.1</v>
      </c>
      <c r="J12" s="21">
        <f t="shared" si="0"/>
        <v>54812.1</v>
      </c>
    </row>
    <row r="13" spans="1:10" ht="31.5" customHeight="1">
      <c r="A13" s="17"/>
      <c r="B13" s="20"/>
      <c r="C13" s="44"/>
      <c r="D13" s="44" t="s">
        <v>183</v>
      </c>
      <c r="E13" s="21">
        <v>8570.5</v>
      </c>
      <c r="F13" s="21">
        <v>10234.5</v>
      </c>
      <c r="G13" s="21">
        <v>12255.5</v>
      </c>
      <c r="H13" s="21">
        <v>14640</v>
      </c>
      <c r="I13" s="21">
        <v>17511</v>
      </c>
      <c r="J13" s="21">
        <f t="shared" si="0"/>
        <v>63211.5</v>
      </c>
    </row>
    <row r="14" spans="1:10" ht="31.5" customHeight="1">
      <c r="A14" s="17"/>
      <c r="B14" s="20"/>
      <c r="C14" s="17"/>
      <c r="D14" s="17" t="s">
        <v>59</v>
      </c>
      <c r="E14" s="21">
        <v>7704.3</v>
      </c>
      <c r="F14" s="21">
        <v>8741.8</v>
      </c>
      <c r="G14" s="21">
        <v>9939.3</v>
      </c>
      <c r="H14" s="21">
        <v>11301.8</v>
      </c>
      <c r="I14" s="21">
        <v>13167.3</v>
      </c>
      <c r="J14" s="21">
        <f t="shared" si="0"/>
        <v>50854.5</v>
      </c>
    </row>
    <row r="15" spans="1:11" ht="31.5" customHeight="1">
      <c r="A15" s="73">
        <v>1</v>
      </c>
      <c r="B15" s="74" t="s">
        <v>382</v>
      </c>
      <c r="C15" s="77" t="s">
        <v>374</v>
      </c>
      <c r="D15" s="3" t="s">
        <v>55</v>
      </c>
      <c r="E15" s="4">
        <f>SUM(E16:E19)</f>
        <v>6</v>
      </c>
      <c r="F15" s="4">
        <f>SUM(F16:F19)</f>
        <v>6</v>
      </c>
      <c r="G15" s="4">
        <f>SUM(G16:G19)</f>
        <v>6</v>
      </c>
      <c r="H15" s="4">
        <f>SUM(H16:H19)</f>
        <v>6</v>
      </c>
      <c r="I15" s="4">
        <f>SUM(I16:I19)</f>
        <v>6</v>
      </c>
      <c r="J15" s="4">
        <f t="shared" si="0"/>
        <v>30</v>
      </c>
      <c r="K15" s="14"/>
    </row>
    <row r="16" spans="1:10" ht="31.5" customHeight="1">
      <c r="A16" s="73"/>
      <c r="B16" s="75"/>
      <c r="C16" s="77"/>
      <c r="D16" s="3" t="s">
        <v>56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4">
        <f aca="true" t="shared" si="1" ref="J16:J69">SUM(E16:I16)</f>
        <v>0</v>
      </c>
    </row>
    <row r="17" spans="1:10" ht="31.5" customHeight="1">
      <c r="A17" s="73"/>
      <c r="B17" s="75"/>
      <c r="C17" s="77"/>
      <c r="D17" s="3" t="s">
        <v>57</v>
      </c>
      <c r="E17" s="5">
        <v>3</v>
      </c>
      <c r="F17" s="5">
        <v>3</v>
      </c>
      <c r="G17" s="5">
        <v>3</v>
      </c>
      <c r="H17" s="5">
        <v>3</v>
      </c>
      <c r="I17" s="5">
        <v>3</v>
      </c>
      <c r="J17" s="4">
        <f t="shared" si="1"/>
        <v>15</v>
      </c>
    </row>
    <row r="18" spans="1:10" ht="31.5" customHeight="1">
      <c r="A18" s="73"/>
      <c r="B18" s="75"/>
      <c r="C18" s="77"/>
      <c r="D18" s="3" t="s">
        <v>58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4">
        <f t="shared" si="1"/>
        <v>0</v>
      </c>
    </row>
    <row r="19" spans="1:10" ht="31.5" customHeight="1">
      <c r="A19" s="73"/>
      <c r="B19" s="76"/>
      <c r="C19" s="77"/>
      <c r="D19" s="3" t="s">
        <v>59</v>
      </c>
      <c r="E19" s="5">
        <v>3</v>
      </c>
      <c r="F19" s="5">
        <v>3</v>
      </c>
      <c r="G19" s="5">
        <v>3</v>
      </c>
      <c r="H19" s="5">
        <v>3</v>
      </c>
      <c r="I19" s="5">
        <v>3</v>
      </c>
      <c r="J19" s="4">
        <f t="shared" si="1"/>
        <v>15</v>
      </c>
    </row>
    <row r="20" spans="1:10" ht="31.5" customHeight="1">
      <c r="A20" s="73">
        <v>2</v>
      </c>
      <c r="B20" s="74" t="s">
        <v>14</v>
      </c>
      <c r="C20" s="77" t="s">
        <v>383</v>
      </c>
      <c r="D20" s="3" t="s">
        <v>55</v>
      </c>
      <c r="E20" s="4">
        <f>SUM(E21:E24)</f>
        <v>6</v>
      </c>
      <c r="F20" s="4">
        <f>SUM(F21:F24)</f>
        <v>2</v>
      </c>
      <c r="G20" s="4">
        <f>SUM(G21:G24)</f>
        <v>2</v>
      </c>
      <c r="H20" s="4">
        <f>SUM(H21:H24)</f>
        <v>2</v>
      </c>
      <c r="I20" s="4">
        <f>SUM(I21:I24)</f>
        <v>2</v>
      </c>
      <c r="J20" s="4">
        <f t="shared" si="1"/>
        <v>14</v>
      </c>
    </row>
    <row r="21" spans="1:10" ht="31.5" customHeight="1">
      <c r="A21" s="73"/>
      <c r="B21" s="75"/>
      <c r="C21" s="77"/>
      <c r="D21" s="3" t="s">
        <v>56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4">
        <f t="shared" si="1"/>
        <v>0</v>
      </c>
    </row>
    <row r="22" spans="1:10" ht="31.5" customHeight="1">
      <c r="A22" s="73"/>
      <c r="B22" s="75"/>
      <c r="C22" s="77"/>
      <c r="D22" s="3" t="s">
        <v>57</v>
      </c>
      <c r="E22" s="5">
        <v>6</v>
      </c>
      <c r="F22" s="5">
        <v>2</v>
      </c>
      <c r="G22" s="5">
        <v>2</v>
      </c>
      <c r="H22" s="5">
        <v>2</v>
      </c>
      <c r="I22" s="5">
        <v>2</v>
      </c>
      <c r="J22" s="4">
        <f t="shared" si="1"/>
        <v>14</v>
      </c>
    </row>
    <row r="23" spans="1:10" ht="31.5" customHeight="1">
      <c r="A23" s="73"/>
      <c r="B23" s="75"/>
      <c r="C23" s="77"/>
      <c r="D23" s="3" t="s">
        <v>58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4">
        <f t="shared" si="1"/>
        <v>0</v>
      </c>
    </row>
    <row r="24" spans="1:10" ht="31.5" customHeight="1">
      <c r="A24" s="73"/>
      <c r="B24" s="76"/>
      <c r="C24" s="77"/>
      <c r="D24" s="3" t="s">
        <v>59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4">
        <f t="shared" si="1"/>
        <v>0</v>
      </c>
    </row>
    <row r="25" spans="1:10" ht="36" customHeight="1">
      <c r="A25" s="73">
        <v>3</v>
      </c>
      <c r="B25" s="74" t="s">
        <v>384</v>
      </c>
      <c r="C25" s="77" t="s">
        <v>237</v>
      </c>
      <c r="D25" s="3" t="s">
        <v>55</v>
      </c>
      <c r="E25" s="4">
        <f>SUM(E26:E29)</f>
        <v>26.5</v>
      </c>
      <c r="F25" s="4">
        <f>SUM(F26:F29)</f>
        <v>26.5</v>
      </c>
      <c r="G25" s="4">
        <f>SUM(G26:G29)</f>
        <v>26.5</v>
      </c>
      <c r="H25" s="4">
        <f>SUM(H26:H29)</f>
        <v>26.5</v>
      </c>
      <c r="I25" s="4">
        <f>SUM(I26:I29)</f>
        <v>26.5</v>
      </c>
      <c r="J25" s="4">
        <f t="shared" si="1"/>
        <v>132.5</v>
      </c>
    </row>
    <row r="26" spans="1:10" ht="36" customHeight="1">
      <c r="A26" s="73"/>
      <c r="B26" s="75"/>
      <c r="C26" s="77"/>
      <c r="D26" s="3" t="s">
        <v>56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4">
        <f t="shared" si="1"/>
        <v>0</v>
      </c>
    </row>
    <row r="27" spans="1:10" ht="36" customHeight="1">
      <c r="A27" s="73"/>
      <c r="B27" s="75"/>
      <c r="C27" s="77"/>
      <c r="D27" s="3" t="s">
        <v>57</v>
      </c>
      <c r="E27" s="5">
        <v>5</v>
      </c>
      <c r="F27" s="5">
        <v>5</v>
      </c>
      <c r="G27" s="5">
        <v>5</v>
      </c>
      <c r="H27" s="5">
        <v>5</v>
      </c>
      <c r="I27" s="5">
        <v>5</v>
      </c>
      <c r="J27" s="4">
        <f t="shared" si="1"/>
        <v>25</v>
      </c>
    </row>
    <row r="28" spans="1:10" ht="36" customHeight="1">
      <c r="A28" s="73"/>
      <c r="B28" s="75"/>
      <c r="C28" s="77"/>
      <c r="D28" s="3" t="s">
        <v>58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4">
        <f t="shared" si="1"/>
        <v>0</v>
      </c>
    </row>
    <row r="29" spans="1:10" ht="36" customHeight="1">
      <c r="A29" s="73"/>
      <c r="B29" s="76"/>
      <c r="C29" s="77"/>
      <c r="D29" s="3" t="s">
        <v>59</v>
      </c>
      <c r="E29" s="5">
        <v>21.5</v>
      </c>
      <c r="F29" s="5">
        <v>21.5</v>
      </c>
      <c r="G29" s="5">
        <v>21.5</v>
      </c>
      <c r="H29" s="5">
        <v>21.5</v>
      </c>
      <c r="I29" s="5">
        <v>21.5</v>
      </c>
      <c r="J29" s="4">
        <f t="shared" si="1"/>
        <v>107.5</v>
      </c>
    </row>
    <row r="30" spans="1:10" ht="36.75" customHeight="1">
      <c r="A30" s="73">
        <v>4</v>
      </c>
      <c r="B30" s="74" t="s">
        <v>385</v>
      </c>
      <c r="C30" s="77" t="s">
        <v>375</v>
      </c>
      <c r="D30" s="3" t="s">
        <v>55</v>
      </c>
      <c r="E30" s="4">
        <f>SUM(E31:E34)</f>
        <v>5</v>
      </c>
      <c r="F30" s="4">
        <f>SUM(F31:F34)</f>
        <v>5</v>
      </c>
      <c r="G30" s="4">
        <f>SUM(G31:G34)</f>
        <v>5</v>
      </c>
      <c r="H30" s="4">
        <f>SUM(H31:H34)</f>
        <v>5</v>
      </c>
      <c r="I30" s="4">
        <f>SUM(I31:I34)</f>
        <v>5</v>
      </c>
      <c r="J30" s="4">
        <f t="shared" si="1"/>
        <v>25</v>
      </c>
    </row>
    <row r="31" spans="1:10" ht="36.75" customHeight="1">
      <c r="A31" s="73"/>
      <c r="B31" s="75"/>
      <c r="C31" s="77"/>
      <c r="D31" s="3" t="s">
        <v>56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4">
        <f t="shared" si="1"/>
        <v>0</v>
      </c>
    </row>
    <row r="32" spans="1:10" ht="36.75" customHeight="1">
      <c r="A32" s="73"/>
      <c r="B32" s="75"/>
      <c r="C32" s="77"/>
      <c r="D32" s="3" t="s">
        <v>57</v>
      </c>
      <c r="E32" s="5">
        <v>3</v>
      </c>
      <c r="F32" s="5">
        <v>3</v>
      </c>
      <c r="G32" s="5">
        <v>3</v>
      </c>
      <c r="H32" s="5">
        <v>3</v>
      </c>
      <c r="I32" s="5">
        <v>3</v>
      </c>
      <c r="J32" s="4">
        <f t="shared" si="1"/>
        <v>15</v>
      </c>
    </row>
    <row r="33" spans="1:10" ht="36.75" customHeight="1">
      <c r="A33" s="73"/>
      <c r="B33" s="75"/>
      <c r="C33" s="77"/>
      <c r="D33" s="3" t="s">
        <v>58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4">
        <f t="shared" si="1"/>
        <v>0</v>
      </c>
    </row>
    <row r="34" spans="1:10" ht="36.75" customHeight="1">
      <c r="A34" s="73"/>
      <c r="B34" s="76"/>
      <c r="C34" s="77"/>
      <c r="D34" s="3" t="s">
        <v>59</v>
      </c>
      <c r="E34" s="5">
        <v>2</v>
      </c>
      <c r="F34" s="5">
        <v>2</v>
      </c>
      <c r="G34" s="5">
        <v>2</v>
      </c>
      <c r="H34" s="5">
        <v>2</v>
      </c>
      <c r="I34" s="5">
        <v>2</v>
      </c>
      <c r="J34" s="4">
        <f t="shared" si="1"/>
        <v>10</v>
      </c>
    </row>
    <row r="35" spans="1:10" ht="34.5" customHeight="1">
      <c r="A35" s="73">
        <v>5</v>
      </c>
      <c r="B35" s="74" t="s">
        <v>386</v>
      </c>
      <c r="C35" s="78" t="s">
        <v>120</v>
      </c>
      <c r="D35" s="3" t="s">
        <v>55</v>
      </c>
      <c r="E35" s="4">
        <f>SUM(E36:E39)</f>
        <v>4</v>
      </c>
      <c r="F35" s="4">
        <f>SUM(F36:F39)</f>
        <v>4</v>
      </c>
      <c r="G35" s="4">
        <f>SUM(G36:G39)</f>
        <v>4</v>
      </c>
      <c r="H35" s="4">
        <f>SUM(H36:H39)</f>
        <v>4</v>
      </c>
      <c r="I35" s="4">
        <f>SUM(I36:I39)</f>
        <v>4</v>
      </c>
      <c r="J35" s="4">
        <f t="shared" si="1"/>
        <v>20</v>
      </c>
    </row>
    <row r="36" spans="1:10" ht="34.5" customHeight="1">
      <c r="A36" s="73"/>
      <c r="B36" s="75"/>
      <c r="C36" s="79"/>
      <c r="D36" s="3" t="s">
        <v>56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4">
        <f t="shared" si="1"/>
        <v>0</v>
      </c>
    </row>
    <row r="37" spans="1:10" ht="34.5" customHeight="1">
      <c r="A37" s="73"/>
      <c r="B37" s="75"/>
      <c r="C37" s="79" t="s">
        <v>119</v>
      </c>
      <c r="D37" s="3" t="s">
        <v>57</v>
      </c>
      <c r="E37" s="5">
        <v>2</v>
      </c>
      <c r="F37" s="5">
        <v>2</v>
      </c>
      <c r="G37" s="5">
        <v>2</v>
      </c>
      <c r="H37" s="5">
        <v>2</v>
      </c>
      <c r="I37" s="5">
        <v>2</v>
      </c>
      <c r="J37" s="4">
        <f t="shared" si="1"/>
        <v>10</v>
      </c>
    </row>
    <row r="38" spans="1:10" ht="34.5" customHeight="1">
      <c r="A38" s="73"/>
      <c r="B38" s="75"/>
      <c r="C38" s="79"/>
      <c r="D38" s="3" t="s">
        <v>58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4">
        <f t="shared" si="1"/>
        <v>0</v>
      </c>
    </row>
    <row r="39" spans="1:10" ht="34.5" customHeight="1">
      <c r="A39" s="73"/>
      <c r="B39" s="76"/>
      <c r="C39" s="80"/>
      <c r="D39" s="3" t="s">
        <v>59</v>
      </c>
      <c r="E39" s="5">
        <v>2</v>
      </c>
      <c r="F39" s="5">
        <v>2</v>
      </c>
      <c r="G39" s="5">
        <v>2</v>
      </c>
      <c r="H39" s="5">
        <v>2</v>
      </c>
      <c r="I39" s="5">
        <v>2</v>
      </c>
      <c r="J39" s="4">
        <f t="shared" si="1"/>
        <v>10</v>
      </c>
    </row>
    <row r="40" spans="1:10" ht="34.5" customHeight="1">
      <c r="A40" s="73">
        <v>6</v>
      </c>
      <c r="B40" s="74" t="s">
        <v>387</v>
      </c>
      <c r="C40" s="77" t="s">
        <v>24</v>
      </c>
      <c r="D40" s="3" t="s">
        <v>55</v>
      </c>
      <c r="E40" s="4">
        <f>SUM(E41:E44)</f>
        <v>4</v>
      </c>
      <c r="F40" s="4">
        <f>SUM(F41:F44)</f>
        <v>4</v>
      </c>
      <c r="G40" s="4">
        <f>SUM(G41:G44)</f>
        <v>4</v>
      </c>
      <c r="H40" s="4">
        <f>SUM(H41:H44)</f>
        <v>4</v>
      </c>
      <c r="I40" s="4">
        <f>SUM(I41:I44)</f>
        <v>4</v>
      </c>
      <c r="J40" s="4">
        <f t="shared" si="1"/>
        <v>20</v>
      </c>
    </row>
    <row r="41" spans="1:10" ht="34.5" customHeight="1">
      <c r="A41" s="73"/>
      <c r="B41" s="75"/>
      <c r="C41" s="77"/>
      <c r="D41" s="3" t="s">
        <v>56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4">
        <f t="shared" si="1"/>
        <v>0</v>
      </c>
    </row>
    <row r="42" spans="1:10" ht="34.5" customHeight="1">
      <c r="A42" s="73"/>
      <c r="B42" s="75"/>
      <c r="C42" s="77"/>
      <c r="D42" s="3" t="s">
        <v>57</v>
      </c>
      <c r="E42" s="5">
        <v>2</v>
      </c>
      <c r="F42" s="5">
        <v>2</v>
      </c>
      <c r="G42" s="5">
        <v>2</v>
      </c>
      <c r="H42" s="5">
        <v>2</v>
      </c>
      <c r="I42" s="5">
        <v>2</v>
      </c>
      <c r="J42" s="4">
        <f t="shared" si="1"/>
        <v>10</v>
      </c>
    </row>
    <row r="43" spans="1:10" ht="34.5" customHeight="1">
      <c r="A43" s="73"/>
      <c r="B43" s="75"/>
      <c r="C43" s="77"/>
      <c r="D43" s="3" t="s">
        <v>58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4">
        <f t="shared" si="1"/>
        <v>0</v>
      </c>
    </row>
    <row r="44" spans="1:10" ht="34.5" customHeight="1">
      <c r="A44" s="73"/>
      <c r="B44" s="76"/>
      <c r="C44" s="77"/>
      <c r="D44" s="3" t="s">
        <v>59</v>
      </c>
      <c r="E44" s="5">
        <v>2</v>
      </c>
      <c r="F44" s="5">
        <v>2</v>
      </c>
      <c r="G44" s="5">
        <v>2</v>
      </c>
      <c r="H44" s="5">
        <v>2</v>
      </c>
      <c r="I44" s="5">
        <v>2</v>
      </c>
      <c r="J44" s="4">
        <f t="shared" si="1"/>
        <v>10</v>
      </c>
    </row>
    <row r="45" spans="1:10" ht="34.5" customHeight="1">
      <c r="A45" s="73">
        <v>7</v>
      </c>
      <c r="B45" s="74" t="s">
        <v>48</v>
      </c>
      <c r="C45" s="77" t="s">
        <v>25</v>
      </c>
      <c r="D45" s="3" t="s">
        <v>55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f t="shared" si="1"/>
        <v>0</v>
      </c>
    </row>
    <row r="46" spans="1:10" ht="34.5" customHeight="1">
      <c r="A46" s="73"/>
      <c r="B46" s="75"/>
      <c r="C46" s="77"/>
      <c r="D46" s="3" t="s">
        <v>56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4">
        <f t="shared" si="1"/>
        <v>0</v>
      </c>
    </row>
    <row r="47" spans="1:10" ht="34.5" customHeight="1">
      <c r="A47" s="73"/>
      <c r="B47" s="75"/>
      <c r="C47" s="77"/>
      <c r="D47" s="3" t="s">
        <v>57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4">
        <f t="shared" si="1"/>
        <v>0</v>
      </c>
    </row>
    <row r="48" spans="1:10" ht="34.5" customHeight="1">
      <c r="A48" s="73"/>
      <c r="B48" s="75"/>
      <c r="C48" s="77"/>
      <c r="D48" s="3" t="s">
        <v>58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4">
        <f t="shared" si="1"/>
        <v>0</v>
      </c>
    </row>
    <row r="49" spans="1:10" ht="34.5" customHeight="1">
      <c r="A49" s="73"/>
      <c r="B49" s="76"/>
      <c r="C49" s="77"/>
      <c r="D49" s="3" t="s">
        <v>59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4">
        <f t="shared" si="1"/>
        <v>0</v>
      </c>
    </row>
    <row r="50" spans="1:10" ht="33.75" customHeight="1">
      <c r="A50" s="73">
        <v>8</v>
      </c>
      <c r="B50" s="74" t="s">
        <v>388</v>
      </c>
      <c r="C50" s="78" t="s">
        <v>122</v>
      </c>
      <c r="D50" s="3" t="s">
        <v>55</v>
      </c>
      <c r="E50" s="4">
        <f>SUM(E51:E54)</f>
        <v>4</v>
      </c>
      <c r="F50" s="4">
        <f>SUM(F51:F54)</f>
        <v>4</v>
      </c>
      <c r="G50" s="4">
        <f>SUM(G51:G54)</f>
        <v>4</v>
      </c>
      <c r="H50" s="4">
        <f>SUM(H51:H54)</f>
        <v>4</v>
      </c>
      <c r="I50" s="4">
        <f>SUM(I51:I54)</f>
        <v>4</v>
      </c>
      <c r="J50" s="4">
        <f t="shared" si="1"/>
        <v>20</v>
      </c>
    </row>
    <row r="51" spans="1:10" ht="33.75" customHeight="1">
      <c r="A51" s="73"/>
      <c r="B51" s="75"/>
      <c r="C51" s="79"/>
      <c r="D51" s="3" t="s">
        <v>56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4">
        <f t="shared" si="1"/>
        <v>0</v>
      </c>
    </row>
    <row r="52" spans="1:10" ht="33.75" customHeight="1">
      <c r="A52" s="73"/>
      <c r="B52" s="75"/>
      <c r="C52" s="79"/>
      <c r="D52" s="3" t="s">
        <v>57</v>
      </c>
      <c r="E52" s="5">
        <v>2</v>
      </c>
      <c r="F52" s="5">
        <v>2</v>
      </c>
      <c r="G52" s="5">
        <v>2</v>
      </c>
      <c r="H52" s="5">
        <v>2</v>
      </c>
      <c r="I52" s="5">
        <v>2</v>
      </c>
      <c r="J52" s="4">
        <f t="shared" si="1"/>
        <v>10</v>
      </c>
    </row>
    <row r="53" spans="1:10" ht="33.75" customHeight="1">
      <c r="A53" s="73"/>
      <c r="B53" s="75"/>
      <c r="C53" s="79"/>
      <c r="D53" s="3" t="s">
        <v>58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4">
        <f t="shared" si="1"/>
        <v>0</v>
      </c>
    </row>
    <row r="54" spans="1:10" ht="81.75" customHeight="1">
      <c r="A54" s="73"/>
      <c r="B54" s="76"/>
      <c r="C54" s="49" t="s">
        <v>121</v>
      </c>
      <c r="D54" s="3" t="s">
        <v>59</v>
      </c>
      <c r="E54" s="5">
        <v>2</v>
      </c>
      <c r="F54" s="5">
        <v>2</v>
      </c>
      <c r="G54" s="5">
        <v>2</v>
      </c>
      <c r="H54" s="5">
        <v>2</v>
      </c>
      <c r="I54" s="5">
        <v>2</v>
      </c>
      <c r="J54" s="4">
        <f t="shared" si="1"/>
        <v>10</v>
      </c>
    </row>
    <row r="55" spans="1:10" ht="27.75" customHeight="1">
      <c r="A55" s="73">
        <v>9</v>
      </c>
      <c r="B55" s="84" t="s">
        <v>389</v>
      </c>
      <c r="C55" s="77" t="s">
        <v>26</v>
      </c>
      <c r="D55" s="3" t="s">
        <v>55</v>
      </c>
      <c r="E55" s="4">
        <f>SUM(E56:E59)</f>
        <v>3</v>
      </c>
      <c r="F55" s="4">
        <f>SUM(F56:F59)</f>
        <v>3</v>
      </c>
      <c r="G55" s="4">
        <f>SUM(G56:G59)</f>
        <v>3</v>
      </c>
      <c r="H55" s="4">
        <f>SUM(H56:H59)</f>
        <v>3</v>
      </c>
      <c r="I55" s="4">
        <f>SUM(I56:I59)</f>
        <v>3</v>
      </c>
      <c r="J55" s="4">
        <f t="shared" si="1"/>
        <v>15</v>
      </c>
    </row>
    <row r="56" spans="1:10" ht="27.75" customHeight="1">
      <c r="A56" s="73"/>
      <c r="B56" s="73"/>
      <c r="C56" s="77"/>
      <c r="D56" s="3" t="s">
        <v>56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4">
        <f t="shared" si="1"/>
        <v>0</v>
      </c>
    </row>
    <row r="57" spans="1:10" ht="27.75" customHeight="1">
      <c r="A57" s="73"/>
      <c r="B57" s="73"/>
      <c r="C57" s="77"/>
      <c r="D57" s="3" t="s">
        <v>57</v>
      </c>
      <c r="E57" s="5">
        <v>3</v>
      </c>
      <c r="F57" s="5">
        <v>3</v>
      </c>
      <c r="G57" s="5">
        <v>3</v>
      </c>
      <c r="H57" s="5">
        <v>3</v>
      </c>
      <c r="I57" s="5">
        <v>3</v>
      </c>
      <c r="J57" s="4">
        <f t="shared" si="1"/>
        <v>15</v>
      </c>
    </row>
    <row r="58" spans="1:10" ht="27.75" customHeight="1">
      <c r="A58" s="73"/>
      <c r="B58" s="73"/>
      <c r="C58" s="77"/>
      <c r="D58" s="3" t="s">
        <v>58</v>
      </c>
      <c r="E58" s="5">
        <v>0</v>
      </c>
      <c r="F58" s="5">
        <v>0</v>
      </c>
      <c r="G58" s="5">
        <v>0</v>
      </c>
      <c r="H58" s="5">
        <v>0</v>
      </c>
      <c r="I58" s="5">
        <v>0</v>
      </c>
      <c r="J58" s="4">
        <f t="shared" si="1"/>
        <v>0</v>
      </c>
    </row>
    <row r="59" spans="1:10" ht="27.75" customHeight="1">
      <c r="A59" s="73"/>
      <c r="B59" s="73"/>
      <c r="C59" s="77"/>
      <c r="D59" s="3" t="s">
        <v>59</v>
      </c>
      <c r="E59" s="5">
        <v>0</v>
      </c>
      <c r="F59" s="5">
        <v>0</v>
      </c>
      <c r="G59" s="5">
        <v>0</v>
      </c>
      <c r="H59" s="5">
        <v>0</v>
      </c>
      <c r="I59" s="5">
        <v>0</v>
      </c>
      <c r="J59" s="4">
        <f t="shared" si="1"/>
        <v>0</v>
      </c>
    </row>
    <row r="60" spans="1:10" ht="27.75" customHeight="1">
      <c r="A60" s="74">
        <v>10</v>
      </c>
      <c r="B60" s="142" t="s">
        <v>18</v>
      </c>
      <c r="C60" s="144" t="s">
        <v>81</v>
      </c>
      <c r="D60" s="3" t="s">
        <v>55</v>
      </c>
      <c r="E60" s="4">
        <f>SUM(E61:E64)</f>
        <v>158.5</v>
      </c>
      <c r="F60" s="4">
        <f>SUM(F61:F64)</f>
        <v>178</v>
      </c>
      <c r="G60" s="4">
        <f>SUM(G61:G64)</f>
        <v>193</v>
      </c>
      <c r="H60" s="4">
        <f>SUM(H61:H64)</f>
        <v>211</v>
      </c>
      <c r="I60" s="4">
        <f>SUM(I61:I64)</f>
        <v>229</v>
      </c>
      <c r="J60" s="4">
        <f t="shared" si="1"/>
        <v>969.5</v>
      </c>
    </row>
    <row r="61" spans="1:10" ht="27.75" customHeight="1">
      <c r="A61" s="90"/>
      <c r="B61" s="143"/>
      <c r="C61" s="140"/>
      <c r="D61" s="3" t="s">
        <v>56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  <c r="J61" s="4">
        <f t="shared" si="1"/>
        <v>0</v>
      </c>
    </row>
    <row r="62" spans="1:10" ht="27.75" customHeight="1">
      <c r="A62" s="90"/>
      <c r="B62" s="143"/>
      <c r="C62" s="140"/>
      <c r="D62" s="3" t="s">
        <v>57</v>
      </c>
      <c r="E62" s="5">
        <v>158.5</v>
      </c>
      <c r="F62" s="5">
        <v>178</v>
      </c>
      <c r="G62" s="5">
        <v>193</v>
      </c>
      <c r="H62" s="5">
        <v>211</v>
      </c>
      <c r="I62" s="5">
        <v>229</v>
      </c>
      <c r="J62" s="4">
        <f t="shared" si="1"/>
        <v>969.5</v>
      </c>
    </row>
    <row r="63" spans="1:10" ht="27.75" customHeight="1">
      <c r="A63" s="90"/>
      <c r="B63" s="143"/>
      <c r="C63" s="140"/>
      <c r="D63" s="3" t="s">
        <v>58</v>
      </c>
      <c r="E63" s="5">
        <v>0</v>
      </c>
      <c r="F63" s="5">
        <v>0</v>
      </c>
      <c r="G63" s="5">
        <v>0</v>
      </c>
      <c r="H63" s="5">
        <v>0</v>
      </c>
      <c r="I63" s="5">
        <v>0</v>
      </c>
      <c r="J63" s="4">
        <f t="shared" si="1"/>
        <v>0</v>
      </c>
    </row>
    <row r="64" spans="1:10" ht="27.75" customHeight="1">
      <c r="A64" s="91"/>
      <c r="B64" s="143"/>
      <c r="C64" s="141"/>
      <c r="D64" s="3" t="s">
        <v>59</v>
      </c>
      <c r="E64" s="5">
        <v>0</v>
      </c>
      <c r="F64" s="5">
        <v>0</v>
      </c>
      <c r="G64" s="5">
        <v>0</v>
      </c>
      <c r="H64" s="5">
        <v>0</v>
      </c>
      <c r="I64" s="5">
        <v>0</v>
      </c>
      <c r="J64" s="4">
        <f t="shared" si="1"/>
        <v>0</v>
      </c>
    </row>
    <row r="65" spans="1:11" ht="25.5" customHeight="1">
      <c r="A65" s="145" t="s">
        <v>27</v>
      </c>
      <c r="B65" s="146"/>
      <c r="C65" s="146"/>
      <c r="D65" s="147"/>
      <c r="E65" s="4">
        <f>SUM(E15,E20,E25,E30,E35,E40,E45,E50,E55,E60)</f>
        <v>217</v>
      </c>
      <c r="F65" s="4">
        <f>SUM(F15,F20,F25,F30,F35,F40,F45,F50,F55,F60)</f>
        <v>232.5</v>
      </c>
      <c r="G65" s="4">
        <f>SUM(G15,G20,G25,G30,G35,G40,G45,G50,G55,G60)</f>
        <v>247.5</v>
      </c>
      <c r="H65" s="4">
        <f>SUM(H15,H20,H25,H30,H35,H40,H45,H50,H55,H60)</f>
        <v>265.5</v>
      </c>
      <c r="I65" s="4">
        <f>SUM(I15,I20,I25,I30,I35,I40,I45,I50,I55,I60)</f>
        <v>283.5</v>
      </c>
      <c r="J65" s="4">
        <f t="shared" si="1"/>
        <v>1246</v>
      </c>
      <c r="K65" s="14"/>
    </row>
    <row r="66" spans="1:11" ht="25.5" customHeight="1">
      <c r="A66" s="25"/>
      <c r="B66" s="54"/>
      <c r="C66" s="58"/>
      <c r="D66" s="56" t="s">
        <v>56</v>
      </c>
      <c r="E66" s="28">
        <f>E16+E21+E26+E31+E36+E41+E46+E51+E56+E61</f>
        <v>0</v>
      </c>
      <c r="F66" s="28">
        <f>F16+F21+F26+F31+F36+F41+F46+F51+F56+F61</f>
        <v>0</v>
      </c>
      <c r="G66" s="28">
        <f>G16+G21+G26+G31+G36+G41+G46+G51+G56+G61</f>
        <v>0</v>
      </c>
      <c r="H66" s="28">
        <f>H16+H21+H26+H31+H36+H41+H46+H51+H56+H61</f>
        <v>0</v>
      </c>
      <c r="I66" s="28">
        <f>I16+I21+I26+I31+I36+I41+I46+I51+I56+I61</f>
        <v>0</v>
      </c>
      <c r="J66" s="4">
        <f t="shared" si="1"/>
        <v>0</v>
      </c>
      <c r="K66" s="14"/>
    </row>
    <row r="67" spans="1:11" ht="25.5" customHeight="1">
      <c r="A67" s="29"/>
      <c r="B67" s="55"/>
      <c r="C67" s="59"/>
      <c r="D67" s="56" t="s">
        <v>57</v>
      </c>
      <c r="E67" s="28">
        <f aca="true" t="shared" si="2" ref="E67:I69">E17+E22+E27+E32+E37+E42+E47+E52+E57+E62</f>
        <v>184.5</v>
      </c>
      <c r="F67" s="28">
        <f t="shared" si="2"/>
        <v>200</v>
      </c>
      <c r="G67" s="28">
        <f t="shared" si="2"/>
        <v>215</v>
      </c>
      <c r="H67" s="28">
        <f t="shared" si="2"/>
        <v>233</v>
      </c>
      <c r="I67" s="28">
        <f t="shared" si="2"/>
        <v>251</v>
      </c>
      <c r="J67" s="4">
        <f t="shared" si="1"/>
        <v>1083.5</v>
      </c>
      <c r="K67" s="14"/>
    </row>
    <row r="68" spans="1:11" ht="25.5" customHeight="1">
      <c r="A68" s="29"/>
      <c r="B68" s="55"/>
      <c r="C68" s="59"/>
      <c r="D68" s="56" t="s">
        <v>58</v>
      </c>
      <c r="E68" s="28">
        <f t="shared" si="2"/>
        <v>0</v>
      </c>
      <c r="F68" s="28">
        <f t="shared" si="2"/>
        <v>0</v>
      </c>
      <c r="G68" s="28">
        <f t="shared" si="2"/>
        <v>0</v>
      </c>
      <c r="H68" s="28">
        <f t="shared" si="2"/>
        <v>0</v>
      </c>
      <c r="I68" s="28">
        <f t="shared" si="2"/>
        <v>0</v>
      </c>
      <c r="J68" s="4">
        <f t="shared" si="1"/>
        <v>0</v>
      </c>
      <c r="K68" s="14"/>
    </row>
    <row r="69" spans="1:11" ht="25.5" customHeight="1">
      <c r="A69" s="29"/>
      <c r="B69" s="55"/>
      <c r="C69" s="59"/>
      <c r="D69" s="56" t="s">
        <v>59</v>
      </c>
      <c r="E69" s="28">
        <f t="shared" si="2"/>
        <v>32.5</v>
      </c>
      <c r="F69" s="28">
        <f t="shared" si="2"/>
        <v>32.5</v>
      </c>
      <c r="G69" s="28">
        <f t="shared" si="2"/>
        <v>32.5</v>
      </c>
      <c r="H69" s="28">
        <f t="shared" si="2"/>
        <v>32.5</v>
      </c>
      <c r="I69" s="28">
        <f t="shared" si="2"/>
        <v>32.5</v>
      </c>
      <c r="J69" s="4">
        <f t="shared" si="1"/>
        <v>162.5</v>
      </c>
      <c r="K69" s="14"/>
    </row>
    <row r="70" spans="1:11" ht="22.5" customHeight="1">
      <c r="A70" s="18"/>
      <c r="B70" s="19"/>
      <c r="C70" s="19"/>
      <c r="D70" s="22"/>
      <c r="E70" s="23"/>
      <c r="F70" s="23"/>
      <c r="G70" s="23"/>
      <c r="H70" s="23"/>
      <c r="I70" s="23"/>
      <c r="J70" s="24"/>
      <c r="K70" s="14"/>
    </row>
    <row r="71" spans="1:10" ht="25.5" customHeight="1">
      <c r="A71" s="69" t="s">
        <v>288</v>
      </c>
      <c r="B71" s="62"/>
      <c r="C71" s="62"/>
      <c r="D71" s="62"/>
      <c r="E71" s="62"/>
      <c r="F71" s="62"/>
      <c r="G71" s="62"/>
      <c r="H71" s="62"/>
      <c r="I71" s="62"/>
      <c r="J71" s="63"/>
    </row>
    <row r="72" spans="1:10" ht="25.5" customHeight="1">
      <c r="A72" s="73">
        <v>1</v>
      </c>
      <c r="B72" s="74" t="s">
        <v>525</v>
      </c>
      <c r="C72" s="77" t="s">
        <v>290</v>
      </c>
      <c r="D72" s="3" t="s">
        <v>55</v>
      </c>
      <c r="E72" s="4">
        <v>4</v>
      </c>
      <c r="F72" s="4">
        <v>4</v>
      </c>
      <c r="G72" s="4">
        <v>5</v>
      </c>
      <c r="H72" s="4">
        <v>5.5</v>
      </c>
      <c r="I72" s="4">
        <v>5.5</v>
      </c>
      <c r="J72" s="4">
        <f>SUM(E72:I72)</f>
        <v>24</v>
      </c>
    </row>
    <row r="73" spans="1:10" ht="25.5" customHeight="1">
      <c r="A73" s="73"/>
      <c r="B73" s="75"/>
      <c r="C73" s="77"/>
      <c r="D73" s="3" t="s">
        <v>56</v>
      </c>
      <c r="E73" s="5">
        <v>0</v>
      </c>
      <c r="F73" s="5">
        <v>0</v>
      </c>
      <c r="G73" s="5">
        <v>0</v>
      </c>
      <c r="H73" s="5">
        <v>0</v>
      </c>
      <c r="I73" s="5">
        <v>0</v>
      </c>
      <c r="J73" s="4">
        <f aca="true" t="shared" si="3" ref="J73:J136">SUM(E73:I73)</f>
        <v>0</v>
      </c>
    </row>
    <row r="74" spans="1:10" ht="25.5" customHeight="1">
      <c r="A74" s="73"/>
      <c r="B74" s="75"/>
      <c r="C74" s="77"/>
      <c r="D74" s="3" t="s">
        <v>57</v>
      </c>
      <c r="E74" s="5">
        <v>3</v>
      </c>
      <c r="F74" s="5">
        <v>3</v>
      </c>
      <c r="G74" s="5">
        <v>4</v>
      </c>
      <c r="H74" s="5">
        <v>4</v>
      </c>
      <c r="I74" s="5">
        <v>4</v>
      </c>
      <c r="J74" s="4">
        <f t="shared" si="3"/>
        <v>18</v>
      </c>
    </row>
    <row r="75" spans="1:10" ht="25.5" customHeight="1">
      <c r="A75" s="73"/>
      <c r="B75" s="75"/>
      <c r="C75" s="77"/>
      <c r="D75" s="3" t="s">
        <v>58</v>
      </c>
      <c r="E75" s="5">
        <v>1</v>
      </c>
      <c r="F75" s="5">
        <v>1</v>
      </c>
      <c r="G75" s="5">
        <v>1</v>
      </c>
      <c r="H75" s="5">
        <v>1.5</v>
      </c>
      <c r="I75" s="5">
        <v>1.5</v>
      </c>
      <c r="J75" s="4">
        <f t="shared" si="3"/>
        <v>6</v>
      </c>
    </row>
    <row r="76" spans="1:10" ht="25.5" customHeight="1">
      <c r="A76" s="73"/>
      <c r="B76" s="76"/>
      <c r="C76" s="77"/>
      <c r="D76" s="3" t="s">
        <v>59</v>
      </c>
      <c r="E76" s="5">
        <v>0</v>
      </c>
      <c r="F76" s="5">
        <v>0</v>
      </c>
      <c r="G76" s="5">
        <v>0</v>
      </c>
      <c r="H76" s="5">
        <v>0</v>
      </c>
      <c r="I76" s="5">
        <v>0</v>
      </c>
      <c r="J76" s="4">
        <f t="shared" si="3"/>
        <v>0</v>
      </c>
    </row>
    <row r="77" spans="1:10" ht="25.5" customHeight="1">
      <c r="A77" s="73">
        <v>2</v>
      </c>
      <c r="B77" s="74" t="s">
        <v>13</v>
      </c>
      <c r="C77" s="77" t="s">
        <v>291</v>
      </c>
      <c r="D77" s="3" t="s">
        <v>55</v>
      </c>
      <c r="E77" s="4">
        <v>0</v>
      </c>
      <c r="F77" s="4">
        <v>0</v>
      </c>
      <c r="G77" s="4">
        <v>0</v>
      </c>
      <c r="H77" s="4">
        <v>0</v>
      </c>
      <c r="I77" s="4">
        <v>0</v>
      </c>
      <c r="J77" s="4">
        <f t="shared" si="3"/>
        <v>0</v>
      </c>
    </row>
    <row r="78" spans="1:10" ht="25.5" customHeight="1">
      <c r="A78" s="73"/>
      <c r="B78" s="75"/>
      <c r="C78" s="77"/>
      <c r="D78" s="3" t="s">
        <v>56</v>
      </c>
      <c r="E78" s="5">
        <v>0</v>
      </c>
      <c r="F78" s="5">
        <v>0</v>
      </c>
      <c r="G78" s="5">
        <v>0</v>
      </c>
      <c r="H78" s="5">
        <v>0</v>
      </c>
      <c r="I78" s="5">
        <v>0</v>
      </c>
      <c r="J78" s="4">
        <f t="shared" si="3"/>
        <v>0</v>
      </c>
    </row>
    <row r="79" spans="1:10" ht="25.5" customHeight="1">
      <c r="A79" s="73"/>
      <c r="B79" s="75"/>
      <c r="C79" s="77"/>
      <c r="D79" s="3" t="s">
        <v>57</v>
      </c>
      <c r="E79" s="5">
        <v>0</v>
      </c>
      <c r="F79" s="5">
        <v>0</v>
      </c>
      <c r="G79" s="5">
        <v>0</v>
      </c>
      <c r="H79" s="5">
        <v>0</v>
      </c>
      <c r="I79" s="5">
        <v>0</v>
      </c>
      <c r="J79" s="4">
        <f t="shared" si="3"/>
        <v>0</v>
      </c>
    </row>
    <row r="80" spans="1:10" ht="25.5" customHeight="1">
      <c r="A80" s="73"/>
      <c r="B80" s="75"/>
      <c r="C80" s="77"/>
      <c r="D80" s="3" t="s">
        <v>58</v>
      </c>
      <c r="E80" s="5">
        <v>0</v>
      </c>
      <c r="F80" s="5">
        <v>0</v>
      </c>
      <c r="G80" s="5">
        <v>0</v>
      </c>
      <c r="H80" s="5">
        <v>0</v>
      </c>
      <c r="I80" s="5">
        <v>0</v>
      </c>
      <c r="J80" s="4">
        <f t="shared" si="3"/>
        <v>0</v>
      </c>
    </row>
    <row r="81" spans="1:10" ht="25.5" customHeight="1">
      <c r="A81" s="73"/>
      <c r="B81" s="76"/>
      <c r="C81" s="77"/>
      <c r="D81" s="3" t="s">
        <v>59</v>
      </c>
      <c r="E81" s="5">
        <v>0</v>
      </c>
      <c r="F81" s="5">
        <v>0</v>
      </c>
      <c r="G81" s="5">
        <v>0</v>
      </c>
      <c r="H81" s="5">
        <v>0</v>
      </c>
      <c r="I81" s="5">
        <v>0</v>
      </c>
      <c r="J81" s="4">
        <f t="shared" si="3"/>
        <v>0</v>
      </c>
    </row>
    <row r="82" spans="1:10" ht="25.5" customHeight="1">
      <c r="A82" s="73">
        <v>3</v>
      </c>
      <c r="B82" s="74" t="s">
        <v>15</v>
      </c>
      <c r="C82" s="77" t="s">
        <v>291</v>
      </c>
      <c r="D82" s="3" t="s">
        <v>55</v>
      </c>
      <c r="E82" s="4">
        <v>0</v>
      </c>
      <c r="F82" s="4">
        <v>0</v>
      </c>
      <c r="G82" s="4">
        <v>0</v>
      </c>
      <c r="H82" s="4">
        <v>0</v>
      </c>
      <c r="I82" s="4">
        <v>0</v>
      </c>
      <c r="J82" s="4">
        <f t="shared" si="3"/>
        <v>0</v>
      </c>
    </row>
    <row r="83" spans="1:10" ht="25.5" customHeight="1">
      <c r="A83" s="73"/>
      <c r="B83" s="75"/>
      <c r="C83" s="77"/>
      <c r="D83" s="3" t="s">
        <v>56</v>
      </c>
      <c r="E83" s="5">
        <v>0</v>
      </c>
      <c r="F83" s="5">
        <v>0</v>
      </c>
      <c r="G83" s="5">
        <v>0</v>
      </c>
      <c r="H83" s="5">
        <v>0</v>
      </c>
      <c r="I83" s="5">
        <v>0</v>
      </c>
      <c r="J83" s="4">
        <f t="shared" si="3"/>
        <v>0</v>
      </c>
    </row>
    <row r="84" spans="1:10" ht="25.5" customHeight="1">
      <c r="A84" s="73"/>
      <c r="B84" s="75"/>
      <c r="C84" s="77"/>
      <c r="D84" s="3" t="s">
        <v>57</v>
      </c>
      <c r="E84" s="5">
        <v>0</v>
      </c>
      <c r="F84" s="5">
        <v>0</v>
      </c>
      <c r="G84" s="5">
        <v>0</v>
      </c>
      <c r="H84" s="5">
        <v>0</v>
      </c>
      <c r="I84" s="5">
        <v>0</v>
      </c>
      <c r="J84" s="4">
        <f t="shared" si="3"/>
        <v>0</v>
      </c>
    </row>
    <row r="85" spans="1:10" ht="25.5" customHeight="1">
      <c r="A85" s="73"/>
      <c r="B85" s="75"/>
      <c r="C85" s="77"/>
      <c r="D85" s="3" t="s">
        <v>58</v>
      </c>
      <c r="E85" s="5">
        <v>0</v>
      </c>
      <c r="F85" s="5">
        <v>0</v>
      </c>
      <c r="G85" s="5">
        <v>0</v>
      </c>
      <c r="H85" s="5">
        <v>0</v>
      </c>
      <c r="I85" s="5">
        <v>0</v>
      </c>
      <c r="J85" s="4">
        <f t="shared" si="3"/>
        <v>0</v>
      </c>
    </row>
    <row r="86" spans="1:10" ht="25.5" customHeight="1">
      <c r="A86" s="73"/>
      <c r="B86" s="76"/>
      <c r="C86" s="77"/>
      <c r="D86" s="3" t="s">
        <v>59</v>
      </c>
      <c r="E86" s="5">
        <v>0</v>
      </c>
      <c r="F86" s="5">
        <v>0</v>
      </c>
      <c r="G86" s="5">
        <v>0</v>
      </c>
      <c r="H86" s="5">
        <v>0</v>
      </c>
      <c r="I86" s="5">
        <v>0</v>
      </c>
      <c r="J86" s="4">
        <f t="shared" si="3"/>
        <v>0</v>
      </c>
    </row>
    <row r="87" spans="1:10" ht="30" customHeight="1">
      <c r="A87" s="73">
        <v>4</v>
      </c>
      <c r="B87" s="74" t="s">
        <v>124</v>
      </c>
      <c r="C87" s="78" t="s">
        <v>120</v>
      </c>
      <c r="D87" s="3" t="s">
        <v>55</v>
      </c>
      <c r="E87" s="4">
        <v>5</v>
      </c>
      <c r="F87" s="4">
        <v>6</v>
      </c>
      <c r="G87" s="4">
        <v>6</v>
      </c>
      <c r="H87" s="4">
        <v>7</v>
      </c>
      <c r="I87" s="4">
        <v>7</v>
      </c>
      <c r="J87" s="4">
        <f t="shared" si="3"/>
        <v>31</v>
      </c>
    </row>
    <row r="88" spans="1:10" ht="30" customHeight="1">
      <c r="A88" s="73"/>
      <c r="B88" s="65"/>
      <c r="C88" s="79"/>
      <c r="D88" s="3" t="s">
        <v>56</v>
      </c>
      <c r="E88" s="5">
        <v>0</v>
      </c>
      <c r="F88" s="5">
        <v>0</v>
      </c>
      <c r="G88" s="5">
        <v>0</v>
      </c>
      <c r="H88" s="5">
        <v>0</v>
      </c>
      <c r="I88" s="5">
        <v>0</v>
      </c>
      <c r="J88" s="4">
        <f t="shared" si="3"/>
        <v>0</v>
      </c>
    </row>
    <row r="89" spans="1:10" ht="30" customHeight="1">
      <c r="A89" s="73"/>
      <c r="B89" s="98" t="s">
        <v>123</v>
      </c>
      <c r="C89" s="79" t="s">
        <v>125</v>
      </c>
      <c r="D89" s="3" t="s">
        <v>57</v>
      </c>
      <c r="E89" s="5">
        <v>5</v>
      </c>
      <c r="F89" s="5">
        <v>6</v>
      </c>
      <c r="G89" s="5">
        <v>6</v>
      </c>
      <c r="H89" s="5">
        <v>7</v>
      </c>
      <c r="I89" s="5">
        <v>7</v>
      </c>
      <c r="J89" s="4">
        <f t="shared" si="3"/>
        <v>31</v>
      </c>
    </row>
    <row r="90" spans="1:10" ht="30" customHeight="1">
      <c r="A90" s="73"/>
      <c r="B90" s="98"/>
      <c r="C90" s="79"/>
      <c r="D90" s="3" t="s">
        <v>58</v>
      </c>
      <c r="E90" s="5">
        <v>0</v>
      </c>
      <c r="F90" s="5">
        <v>0</v>
      </c>
      <c r="G90" s="5">
        <v>0</v>
      </c>
      <c r="H90" s="5">
        <v>0</v>
      </c>
      <c r="I90" s="5">
        <v>0</v>
      </c>
      <c r="J90" s="4">
        <f t="shared" si="3"/>
        <v>0</v>
      </c>
    </row>
    <row r="91" spans="1:10" ht="30" customHeight="1">
      <c r="A91" s="73"/>
      <c r="B91" s="99"/>
      <c r="C91" s="80"/>
      <c r="D91" s="3" t="s">
        <v>59</v>
      </c>
      <c r="E91" s="5">
        <v>0</v>
      </c>
      <c r="F91" s="5">
        <v>0</v>
      </c>
      <c r="G91" s="5">
        <v>0</v>
      </c>
      <c r="H91" s="5">
        <v>0</v>
      </c>
      <c r="I91" s="5">
        <v>0</v>
      </c>
      <c r="J91" s="4">
        <f t="shared" si="3"/>
        <v>0</v>
      </c>
    </row>
    <row r="92" spans="1:10" ht="25.5" customHeight="1">
      <c r="A92" s="73">
        <v>5</v>
      </c>
      <c r="B92" s="74" t="s">
        <v>16</v>
      </c>
      <c r="C92" s="77" t="s">
        <v>293</v>
      </c>
      <c r="D92" s="3" t="s">
        <v>55</v>
      </c>
      <c r="E92" s="4">
        <v>22</v>
      </c>
      <c r="F92" s="4">
        <v>24</v>
      </c>
      <c r="G92" s="4">
        <v>26</v>
      </c>
      <c r="H92" s="4">
        <v>28</v>
      </c>
      <c r="I92" s="4">
        <v>30</v>
      </c>
      <c r="J92" s="4">
        <f t="shared" si="3"/>
        <v>130</v>
      </c>
    </row>
    <row r="93" spans="1:10" ht="25.5" customHeight="1">
      <c r="A93" s="73"/>
      <c r="B93" s="75"/>
      <c r="C93" s="77"/>
      <c r="D93" s="3" t="s">
        <v>56</v>
      </c>
      <c r="E93" s="5">
        <v>0</v>
      </c>
      <c r="F93" s="5">
        <v>0</v>
      </c>
      <c r="G93" s="5">
        <v>0</v>
      </c>
      <c r="H93" s="5">
        <v>0</v>
      </c>
      <c r="I93" s="5">
        <v>0</v>
      </c>
      <c r="J93" s="4">
        <f t="shared" si="3"/>
        <v>0</v>
      </c>
    </row>
    <row r="94" spans="1:10" ht="25.5" customHeight="1">
      <c r="A94" s="73"/>
      <c r="B94" s="75"/>
      <c r="C94" s="77"/>
      <c r="D94" s="3" t="s">
        <v>57</v>
      </c>
      <c r="E94" s="5">
        <v>20</v>
      </c>
      <c r="F94" s="5">
        <v>21</v>
      </c>
      <c r="G94" s="5">
        <v>22</v>
      </c>
      <c r="H94" s="5">
        <v>23</v>
      </c>
      <c r="I94" s="5">
        <v>24</v>
      </c>
      <c r="J94" s="4">
        <f t="shared" si="3"/>
        <v>110</v>
      </c>
    </row>
    <row r="95" spans="1:10" ht="25.5" customHeight="1">
      <c r="A95" s="73"/>
      <c r="B95" s="75"/>
      <c r="C95" s="77"/>
      <c r="D95" s="3" t="s">
        <v>58</v>
      </c>
      <c r="E95" s="5">
        <v>2</v>
      </c>
      <c r="F95" s="5">
        <v>3</v>
      </c>
      <c r="G95" s="5">
        <v>4</v>
      </c>
      <c r="H95" s="5">
        <v>5</v>
      </c>
      <c r="I95" s="5">
        <v>6</v>
      </c>
      <c r="J95" s="4">
        <f t="shared" si="3"/>
        <v>20</v>
      </c>
    </row>
    <row r="96" spans="1:10" ht="25.5" customHeight="1">
      <c r="A96" s="73"/>
      <c r="B96" s="76"/>
      <c r="C96" s="77"/>
      <c r="D96" s="3" t="s">
        <v>59</v>
      </c>
      <c r="E96" s="5">
        <v>0</v>
      </c>
      <c r="F96" s="5">
        <v>0</v>
      </c>
      <c r="G96" s="5">
        <v>0</v>
      </c>
      <c r="H96" s="5">
        <v>0</v>
      </c>
      <c r="I96" s="5">
        <v>0</v>
      </c>
      <c r="J96" s="4">
        <f t="shared" si="3"/>
        <v>0</v>
      </c>
    </row>
    <row r="97" spans="1:10" ht="25.5" customHeight="1">
      <c r="A97" s="73">
        <v>6</v>
      </c>
      <c r="B97" s="74" t="s">
        <v>196</v>
      </c>
      <c r="C97" s="77" t="s">
        <v>292</v>
      </c>
      <c r="D97" s="3" t="s">
        <v>55</v>
      </c>
      <c r="E97" s="4">
        <v>5</v>
      </c>
      <c r="F97" s="4">
        <v>5</v>
      </c>
      <c r="G97" s="4">
        <v>5</v>
      </c>
      <c r="H97" s="4">
        <v>5</v>
      </c>
      <c r="I97" s="4">
        <v>5</v>
      </c>
      <c r="J97" s="4">
        <f t="shared" si="3"/>
        <v>25</v>
      </c>
    </row>
    <row r="98" spans="1:10" ht="25.5" customHeight="1">
      <c r="A98" s="73"/>
      <c r="B98" s="75"/>
      <c r="C98" s="77"/>
      <c r="D98" s="3" t="s">
        <v>56</v>
      </c>
      <c r="E98" s="5">
        <v>0</v>
      </c>
      <c r="F98" s="5">
        <v>0</v>
      </c>
      <c r="G98" s="5">
        <v>0</v>
      </c>
      <c r="H98" s="5">
        <v>0</v>
      </c>
      <c r="I98" s="5">
        <v>0</v>
      </c>
      <c r="J98" s="4">
        <f t="shared" si="3"/>
        <v>0</v>
      </c>
    </row>
    <row r="99" spans="1:10" ht="25.5" customHeight="1">
      <c r="A99" s="73"/>
      <c r="B99" s="75"/>
      <c r="C99" s="77"/>
      <c r="D99" s="3" t="s">
        <v>57</v>
      </c>
      <c r="E99" s="5">
        <v>3</v>
      </c>
      <c r="F99" s="5">
        <v>3</v>
      </c>
      <c r="G99" s="5">
        <v>3</v>
      </c>
      <c r="H99" s="5">
        <v>3</v>
      </c>
      <c r="I99" s="5">
        <v>3</v>
      </c>
      <c r="J99" s="4">
        <f t="shared" si="3"/>
        <v>15</v>
      </c>
    </row>
    <row r="100" spans="1:10" ht="25.5" customHeight="1">
      <c r="A100" s="73"/>
      <c r="B100" s="75"/>
      <c r="C100" s="77"/>
      <c r="D100" s="3" t="s">
        <v>58</v>
      </c>
      <c r="E100" s="5">
        <v>0</v>
      </c>
      <c r="F100" s="5">
        <v>0</v>
      </c>
      <c r="G100" s="5">
        <v>0</v>
      </c>
      <c r="H100" s="5">
        <v>0</v>
      </c>
      <c r="I100" s="5">
        <v>0</v>
      </c>
      <c r="J100" s="4">
        <f t="shared" si="3"/>
        <v>0</v>
      </c>
    </row>
    <row r="101" spans="1:10" ht="25.5" customHeight="1">
      <c r="A101" s="73"/>
      <c r="B101" s="76"/>
      <c r="C101" s="77"/>
      <c r="D101" s="3" t="s">
        <v>59</v>
      </c>
      <c r="E101" s="5">
        <v>2</v>
      </c>
      <c r="F101" s="5">
        <v>2</v>
      </c>
      <c r="G101" s="5">
        <v>2</v>
      </c>
      <c r="H101" s="5">
        <v>2</v>
      </c>
      <c r="I101" s="5">
        <v>2</v>
      </c>
      <c r="J101" s="4">
        <f t="shared" si="3"/>
        <v>10</v>
      </c>
    </row>
    <row r="102" spans="1:10" ht="25.5" customHeight="1">
      <c r="A102" s="73">
        <v>7</v>
      </c>
      <c r="B102" s="74" t="s">
        <v>17</v>
      </c>
      <c r="C102" s="77" t="s">
        <v>294</v>
      </c>
      <c r="D102" s="3" t="s">
        <v>55</v>
      </c>
      <c r="E102" s="4">
        <v>0</v>
      </c>
      <c r="F102" s="4">
        <v>4</v>
      </c>
      <c r="G102" s="4">
        <v>4</v>
      </c>
      <c r="H102" s="4">
        <v>4</v>
      </c>
      <c r="I102" s="4">
        <v>4</v>
      </c>
      <c r="J102" s="4">
        <f t="shared" si="3"/>
        <v>16</v>
      </c>
    </row>
    <row r="103" spans="1:10" ht="25.5" customHeight="1">
      <c r="A103" s="73"/>
      <c r="B103" s="75"/>
      <c r="C103" s="77"/>
      <c r="D103" s="3" t="s">
        <v>56</v>
      </c>
      <c r="E103" s="5">
        <v>0</v>
      </c>
      <c r="F103" s="5">
        <v>0</v>
      </c>
      <c r="G103" s="5">
        <v>0</v>
      </c>
      <c r="H103" s="5">
        <v>0</v>
      </c>
      <c r="I103" s="5">
        <v>0</v>
      </c>
      <c r="J103" s="4">
        <f t="shared" si="3"/>
        <v>0</v>
      </c>
    </row>
    <row r="104" spans="1:10" ht="25.5" customHeight="1">
      <c r="A104" s="73"/>
      <c r="B104" s="75"/>
      <c r="C104" s="77"/>
      <c r="D104" s="3" t="s">
        <v>57</v>
      </c>
      <c r="E104" s="5">
        <v>0</v>
      </c>
      <c r="F104" s="5">
        <v>4</v>
      </c>
      <c r="G104" s="5">
        <v>4</v>
      </c>
      <c r="H104" s="5">
        <v>4</v>
      </c>
      <c r="I104" s="5">
        <v>4</v>
      </c>
      <c r="J104" s="4">
        <f t="shared" si="3"/>
        <v>16</v>
      </c>
    </row>
    <row r="105" spans="1:10" ht="25.5" customHeight="1">
      <c r="A105" s="73"/>
      <c r="B105" s="75"/>
      <c r="C105" s="77"/>
      <c r="D105" s="3" t="s">
        <v>58</v>
      </c>
      <c r="E105" s="5">
        <v>0</v>
      </c>
      <c r="F105" s="5">
        <v>0</v>
      </c>
      <c r="G105" s="5">
        <v>0</v>
      </c>
      <c r="H105" s="5">
        <v>0</v>
      </c>
      <c r="I105" s="5">
        <v>0</v>
      </c>
      <c r="J105" s="4">
        <f t="shared" si="3"/>
        <v>0</v>
      </c>
    </row>
    <row r="106" spans="1:10" ht="25.5" customHeight="1">
      <c r="A106" s="73"/>
      <c r="B106" s="76"/>
      <c r="C106" s="77"/>
      <c r="D106" s="3" t="s">
        <v>59</v>
      </c>
      <c r="E106" s="5">
        <v>0</v>
      </c>
      <c r="F106" s="5">
        <v>0</v>
      </c>
      <c r="G106" s="5">
        <v>0</v>
      </c>
      <c r="H106" s="5">
        <v>0</v>
      </c>
      <c r="I106" s="5">
        <v>0</v>
      </c>
      <c r="J106" s="4">
        <f t="shared" si="3"/>
        <v>0</v>
      </c>
    </row>
    <row r="107" spans="1:10" ht="30" customHeight="1">
      <c r="A107" s="73">
        <v>8</v>
      </c>
      <c r="B107" s="74" t="s">
        <v>379</v>
      </c>
      <c r="C107" s="77" t="s">
        <v>238</v>
      </c>
      <c r="D107" s="3" t="s">
        <v>55</v>
      </c>
      <c r="E107" s="4">
        <v>2</v>
      </c>
      <c r="F107" s="4">
        <v>2</v>
      </c>
      <c r="G107" s="4">
        <v>2</v>
      </c>
      <c r="H107" s="4">
        <v>2</v>
      </c>
      <c r="I107" s="4">
        <v>2</v>
      </c>
      <c r="J107" s="4">
        <f t="shared" si="3"/>
        <v>10</v>
      </c>
    </row>
    <row r="108" spans="1:10" ht="30" customHeight="1">
      <c r="A108" s="73"/>
      <c r="B108" s="75"/>
      <c r="C108" s="77"/>
      <c r="D108" s="3" t="s">
        <v>56</v>
      </c>
      <c r="E108" s="5">
        <v>0</v>
      </c>
      <c r="F108" s="5">
        <v>0</v>
      </c>
      <c r="G108" s="5">
        <v>0</v>
      </c>
      <c r="H108" s="5">
        <v>0</v>
      </c>
      <c r="I108" s="5">
        <v>0</v>
      </c>
      <c r="J108" s="4">
        <f t="shared" si="3"/>
        <v>0</v>
      </c>
    </row>
    <row r="109" spans="1:10" ht="30" customHeight="1">
      <c r="A109" s="73"/>
      <c r="B109" s="75"/>
      <c r="C109" s="77"/>
      <c r="D109" s="3" t="s">
        <v>57</v>
      </c>
      <c r="E109" s="5">
        <v>2</v>
      </c>
      <c r="F109" s="5">
        <v>2</v>
      </c>
      <c r="G109" s="5">
        <v>2</v>
      </c>
      <c r="H109" s="5">
        <v>2</v>
      </c>
      <c r="I109" s="5">
        <v>2</v>
      </c>
      <c r="J109" s="4">
        <f t="shared" si="3"/>
        <v>10</v>
      </c>
    </row>
    <row r="110" spans="1:10" ht="30" customHeight="1">
      <c r="A110" s="73"/>
      <c r="B110" s="75"/>
      <c r="C110" s="77"/>
      <c r="D110" s="3" t="s">
        <v>58</v>
      </c>
      <c r="E110" s="5">
        <v>0</v>
      </c>
      <c r="F110" s="5">
        <v>0</v>
      </c>
      <c r="G110" s="5">
        <v>0</v>
      </c>
      <c r="H110" s="5">
        <v>0</v>
      </c>
      <c r="I110" s="5">
        <v>0</v>
      </c>
      <c r="J110" s="4">
        <f t="shared" si="3"/>
        <v>0</v>
      </c>
    </row>
    <row r="111" spans="1:10" ht="30" customHeight="1">
      <c r="A111" s="73"/>
      <c r="B111" s="76"/>
      <c r="C111" s="77"/>
      <c r="D111" s="3" t="s">
        <v>59</v>
      </c>
      <c r="E111" s="5">
        <v>0</v>
      </c>
      <c r="F111" s="5">
        <v>0</v>
      </c>
      <c r="G111" s="5">
        <v>0</v>
      </c>
      <c r="H111" s="5">
        <v>0</v>
      </c>
      <c r="I111" s="5">
        <v>0</v>
      </c>
      <c r="J111" s="4">
        <f t="shared" si="3"/>
        <v>0</v>
      </c>
    </row>
    <row r="112" spans="1:10" ht="30" customHeight="1">
      <c r="A112" s="94" t="s">
        <v>27</v>
      </c>
      <c r="B112" s="87"/>
      <c r="C112" s="87"/>
      <c r="D112" s="88"/>
      <c r="E112" s="6">
        <f>SUM(E72,E77,E82,E87,E92,E97,E102,E107)</f>
        <v>38</v>
      </c>
      <c r="F112" s="6">
        <f>SUM(F72,F77,F82,F87,F92,F97,F102,F107)</f>
        <v>45</v>
      </c>
      <c r="G112" s="6">
        <f>SUM(G72,G77,G82,G87,G92,G97,G102,G107)</f>
        <v>48</v>
      </c>
      <c r="H112" s="6">
        <f>SUM(H72,H77,H82,H87,H92,H97,H102,H107)</f>
        <v>51.5</v>
      </c>
      <c r="I112" s="6">
        <f>SUM(I72,I77,I82,I87,I92,I97,I102,I107)</f>
        <v>53.5</v>
      </c>
      <c r="J112" s="4">
        <f t="shared" si="3"/>
        <v>236</v>
      </c>
    </row>
    <row r="113" spans="1:11" ht="34.5" customHeight="1">
      <c r="A113" s="25"/>
      <c r="B113" s="26"/>
      <c r="C113" s="60"/>
      <c r="D113" s="56" t="s">
        <v>56</v>
      </c>
      <c r="E113" s="28">
        <f>E73+E78+E83+E88+E93+E98+E103+E108</f>
        <v>0</v>
      </c>
      <c r="F113" s="28">
        <f>F73+F78+F83+F88+F93+F98+F103+F108</f>
        <v>0</v>
      </c>
      <c r="G113" s="28">
        <f>G73+G78+G83+G88+G93+G98+G103+G108</f>
        <v>0</v>
      </c>
      <c r="H113" s="28">
        <f>H73+H78+H83+H88+H93+H98+H103+H108</f>
        <v>0</v>
      </c>
      <c r="I113" s="28">
        <f>I73+I78+I83+I88+I93+I98+I103+I108</f>
        <v>0</v>
      </c>
      <c r="J113" s="4">
        <f t="shared" si="3"/>
        <v>0</v>
      </c>
      <c r="K113" s="14"/>
    </row>
    <row r="114" spans="1:11" ht="34.5" customHeight="1">
      <c r="A114" s="29"/>
      <c r="B114" s="30"/>
      <c r="C114" s="61"/>
      <c r="D114" s="56" t="s">
        <v>57</v>
      </c>
      <c r="E114" s="28">
        <f aca="true" t="shared" si="4" ref="E114:I116">E74+E79+E84+E89+E94+E99+E104+E109</f>
        <v>33</v>
      </c>
      <c r="F114" s="28">
        <f t="shared" si="4"/>
        <v>39</v>
      </c>
      <c r="G114" s="28">
        <f t="shared" si="4"/>
        <v>41</v>
      </c>
      <c r="H114" s="28">
        <f t="shared" si="4"/>
        <v>43</v>
      </c>
      <c r="I114" s="28">
        <f t="shared" si="4"/>
        <v>44</v>
      </c>
      <c r="J114" s="4">
        <f t="shared" si="3"/>
        <v>200</v>
      </c>
      <c r="K114" s="14"/>
    </row>
    <row r="115" spans="1:11" ht="34.5" customHeight="1">
      <c r="A115" s="29"/>
      <c r="B115" s="30"/>
      <c r="C115" s="61"/>
      <c r="D115" s="56" t="s">
        <v>58</v>
      </c>
      <c r="E115" s="28">
        <f t="shared" si="4"/>
        <v>3</v>
      </c>
      <c r="F115" s="28">
        <f t="shared" si="4"/>
        <v>4</v>
      </c>
      <c r="G115" s="28">
        <f t="shared" si="4"/>
        <v>5</v>
      </c>
      <c r="H115" s="28">
        <f t="shared" si="4"/>
        <v>6.5</v>
      </c>
      <c r="I115" s="28">
        <f t="shared" si="4"/>
        <v>7.5</v>
      </c>
      <c r="J115" s="4">
        <f t="shared" si="3"/>
        <v>26</v>
      </c>
      <c r="K115" s="14"/>
    </row>
    <row r="116" spans="1:11" ht="34.5" customHeight="1">
      <c r="A116" s="29"/>
      <c r="B116" s="30"/>
      <c r="C116" s="61"/>
      <c r="D116" s="56" t="s">
        <v>59</v>
      </c>
      <c r="E116" s="28">
        <f t="shared" si="4"/>
        <v>2</v>
      </c>
      <c r="F116" s="28">
        <f t="shared" si="4"/>
        <v>2</v>
      </c>
      <c r="G116" s="28">
        <f t="shared" si="4"/>
        <v>2</v>
      </c>
      <c r="H116" s="28">
        <f t="shared" si="4"/>
        <v>2</v>
      </c>
      <c r="I116" s="28">
        <f t="shared" si="4"/>
        <v>2</v>
      </c>
      <c r="J116" s="4">
        <f t="shared" si="3"/>
        <v>10</v>
      </c>
      <c r="K116" s="14"/>
    </row>
    <row r="117" spans="1:10" ht="34.5" customHeight="1">
      <c r="A117" s="69" t="s">
        <v>335</v>
      </c>
      <c r="B117" s="62"/>
      <c r="C117" s="62"/>
      <c r="D117" s="62"/>
      <c r="E117" s="62"/>
      <c r="F117" s="62"/>
      <c r="G117" s="62"/>
      <c r="H117" s="62"/>
      <c r="I117" s="62"/>
      <c r="J117" s="63"/>
    </row>
    <row r="118" spans="1:10" ht="33.75" customHeight="1">
      <c r="A118" s="89">
        <v>1</v>
      </c>
      <c r="B118" s="74" t="s">
        <v>21</v>
      </c>
      <c r="C118" s="77" t="s">
        <v>239</v>
      </c>
      <c r="D118" s="3" t="s">
        <v>55</v>
      </c>
      <c r="E118" s="4">
        <f>SUM(E119:E122)</f>
        <v>3</v>
      </c>
      <c r="F118" s="4">
        <f>SUM(F119:F122)</f>
        <v>4</v>
      </c>
      <c r="G118" s="4">
        <f>SUM(G119:G122)</f>
        <v>5</v>
      </c>
      <c r="H118" s="4">
        <f>SUM(H119:H122)</f>
        <v>6</v>
      </c>
      <c r="I118" s="4">
        <f>SUM(I119:I122)</f>
        <v>6</v>
      </c>
      <c r="J118" s="4">
        <f t="shared" si="3"/>
        <v>24</v>
      </c>
    </row>
    <row r="119" spans="1:10" ht="33.75" customHeight="1">
      <c r="A119" s="89"/>
      <c r="B119" s="75"/>
      <c r="C119" s="77"/>
      <c r="D119" s="3" t="s">
        <v>56</v>
      </c>
      <c r="E119" s="5">
        <v>0</v>
      </c>
      <c r="F119" s="5">
        <v>0</v>
      </c>
      <c r="G119" s="5">
        <v>0</v>
      </c>
      <c r="H119" s="5">
        <v>0</v>
      </c>
      <c r="I119" s="5">
        <v>0</v>
      </c>
      <c r="J119" s="4">
        <f t="shared" si="3"/>
        <v>0</v>
      </c>
    </row>
    <row r="120" spans="1:10" ht="33.75" customHeight="1">
      <c r="A120" s="89"/>
      <c r="B120" s="75"/>
      <c r="C120" s="77"/>
      <c r="D120" s="3" t="s">
        <v>57</v>
      </c>
      <c r="E120" s="5">
        <v>3</v>
      </c>
      <c r="F120" s="5">
        <v>4</v>
      </c>
      <c r="G120" s="5">
        <v>5</v>
      </c>
      <c r="H120" s="5">
        <v>6</v>
      </c>
      <c r="I120" s="5">
        <v>6</v>
      </c>
      <c r="J120" s="4">
        <f t="shared" si="3"/>
        <v>24</v>
      </c>
    </row>
    <row r="121" spans="1:10" ht="33.75" customHeight="1">
      <c r="A121" s="89"/>
      <c r="B121" s="75"/>
      <c r="C121" s="77"/>
      <c r="D121" s="3" t="s">
        <v>58</v>
      </c>
      <c r="E121" s="5">
        <v>0</v>
      </c>
      <c r="F121" s="5">
        <v>0</v>
      </c>
      <c r="G121" s="5">
        <v>0</v>
      </c>
      <c r="H121" s="5">
        <v>0</v>
      </c>
      <c r="I121" s="5">
        <v>0</v>
      </c>
      <c r="J121" s="4">
        <f t="shared" si="3"/>
        <v>0</v>
      </c>
    </row>
    <row r="122" spans="1:10" ht="33.75" customHeight="1">
      <c r="A122" s="89"/>
      <c r="B122" s="76"/>
      <c r="C122" s="77"/>
      <c r="D122" s="3" t="s">
        <v>59</v>
      </c>
      <c r="E122" s="5">
        <v>0</v>
      </c>
      <c r="F122" s="5">
        <v>0</v>
      </c>
      <c r="G122" s="5">
        <v>0</v>
      </c>
      <c r="H122" s="5">
        <v>0</v>
      </c>
      <c r="I122" s="5">
        <v>0</v>
      </c>
      <c r="J122" s="4">
        <f t="shared" si="3"/>
        <v>0</v>
      </c>
    </row>
    <row r="123" spans="1:10" ht="25.5" customHeight="1">
      <c r="A123" s="89">
        <v>2</v>
      </c>
      <c r="B123" s="74" t="s">
        <v>22</v>
      </c>
      <c r="C123" s="78" t="s">
        <v>127</v>
      </c>
      <c r="D123" s="3" t="s">
        <v>55</v>
      </c>
      <c r="E123" s="4">
        <f>SUM(E124:E127)</f>
        <v>5.5</v>
      </c>
      <c r="F123" s="4">
        <f>SUM(F124:F127)</f>
        <v>6.7</v>
      </c>
      <c r="G123" s="4">
        <f>SUM(G124:G127)</f>
        <v>7.8</v>
      </c>
      <c r="H123" s="4">
        <f>SUM(H124:H127)</f>
        <v>8.9</v>
      </c>
      <c r="I123" s="4">
        <f>SUM(I124:I127)</f>
        <v>10</v>
      </c>
      <c r="J123" s="4">
        <f t="shared" si="3"/>
        <v>38.9</v>
      </c>
    </row>
    <row r="124" spans="1:10" ht="25.5" customHeight="1">
      <c r="A124" s="89"/>
      <c r="B124" s="75"/>
      <c r="C124" s="79"/>
      <c r="D124" s="3" t="s">
        <v>56</v>
      </c>
      <c r="E124" s="5">
        <v>0</v>
      </c>
      <c r="F124" s="5">
        <v>0</v>
      </c>
      <c r="G124" s="5">
        <v>0</v>
      </c>
      <c r="H124" s="5">
        <v>0</v>
      </c>
      <c r="I124" s="5">
        <v>0</v>
      </c>
      <c r="J124" s="4">
        <f t="shared" si="3"/>
        <v>0</v>
      </c>
    </row>
    <row r="125" spans="1:10" ht="25.5" customHeight="1">
      <c r="A125" s="89"/>
      <c r="B125" s="75"/>
      <c r="C125" s="79"/>
      <c r="D125" s="3" t="s">
        <v>57</v>
      </c>
      <c r="E125" s="5">
        <v>0.5</v>
      </c>
      <c r="F125" s="5">
        <v>0.7</v>
      </c>
      <c r="G125" s="5">
        <v>0.8</v>
      </c>
      <c r="H125" s="5">
        <v>0.9</v>
      </c>
      <c r="I125" s="5">
        <v>1</v>
      </c>
      <c r="J125" s="4">
        <f t="shared" si="3"/>
        <v>3.9</v>
      </c>
    </row>
    <row r="126" spans="1:11" ht="25.5" customHeight="1">
      <c r="A126" s="89"/>
      <c r="B126" s="75"/>
      <c r="C126" s="79" t="s">
        <v>126</v>
      </c>
      <c r="D126" s="3" t="s">
        <v>58</v>
      </c>
      <c r="E126" s="5">
        <v>0</v>
      </c>
      <c r="F126" s="5">
        <v>0</v>
      </c>
      <c r="G126" s="5">
        <v>0</v>
      </c>
      <c r="H126" s="5">
        <v>0</v>
      </c>
      <c r="I126" s="5">
        <v>0</v>
      </c>
      <c r="J126" s="4">
        <f t="shared" si="3"/>
        <v>0</v>
      </c>
      <c r="K126" s="2"/>
    </row>
    <row r="127" spans="1:10" ht="42.75" customHeight="1">
      <c r="A127" s="89"/>
      <c r="B127" s="76"/>
      <c r="C127" s="80"/>
      <c r="D127" s="3" t="s">
        <v>59</v>
      </c>
      <c r="E127" s="5">
        <v>5</v>
      </c>
      <c r="F127" s="5">
        <v>6</v>
      </c>
      <c r="G127" s="5">
        <v>7</v>
      </c>
      <c r="H127" s="5">
        <v>8</v>
      </c>
      <c r="I127" s="5">
        <v>9</v>
      </c>
      <c r="J127" s="4">
        <f t="shared" si="3"/>
        <v>35</v>
      </c>
    </row>
    <row r="128" spans="1:10" ht="25.5" customHeight="1">
      <c r="A128" s="89">
        <v>3</v>
      </c>
      <c r="B128" s="74" t="s">
        <v>23</v>
      </c>
      <c r="C128" s="77" t="s">
        <v>336</v>
      </c>
      <c r="D128" s="3" t="s">
        <v>55</v>
      </c>
      <c r="E128" s="4">
        <f>SUM(E129:E132)</f>
        <v>5</v>
      </c>
      <c r="F128" s="4">
        <f>SUM(F129:F132)</f>
        <v>6</v>
      </c>
      <c r="G128" s="4">
        <f>SUM(G129:G132)</f>
        <v>7</v>
      </c>
      <c r="H128" s="4">
        <f>SUM(H129:H132)</f>
        <v>8</v>
      </c>
      <c r="I128" s="4">
        <f>SUM(I129:I132)</f>
        <v>9</v>
      </c>
      <c r="J128" s="4">
        <f t="shared" si="3"/>
        <v>35</v>
      </c>
    </row>
    <row r="129" spans="1:10" ht="25.5" customHeight="1">
      <c r="A129" s="89"/>
      <c r="B129" s="75"/>
      <c r="C129" s="77"/>
      <c r="D129" s="3" t="s">
        <v>56</v>
      </c>
      <c r="E129" s="5">
        <v>0</v>
      </c>
      <c r="F129" s="5">
        <v>0</v>
      </c>
      <c r="G129" s="5">
        <v>0</v>
      </c>
      <c r="H129" s="5">
        <v>0</v>
      </c>
      <c r="I129" s="5">
        <v>0</v>
      </c>
      <c r="J129" s="4">
        <f t="shared" si="3"/>
        <v>0</v>
      </c>
    </row>
    <row r="130" spans="1:10" ht="25.5" customHeight="1">
      <c r="A130" s="89"/>
      <c r="B130" s="75"/>
      <c r="C130" s="77"/>
      <c r="D130" s="3" t="s">
        <v>57</v>
      </c>
      <c r="E130" s="5">
        <v>5</v>
      </c>
      <c r="F130" s="5">
        <v>6</v>
      </c>
      <c r="G130" s="5">
        <v>7</v>
      </c>
      <c r="H130" s="5">
        <v>8</v>
      </c>
      <c r="I130" s="5">
        <v>9</v>
      </c>
      <c r="J130" s="4">
        <f t="shared" si="3"/>
        <v>35</v>
      </c>
    </row>
    <row r="131" spans="1:10" ht="25.5" customHeight="1">
      <c r="A131" s="89"/>
      <c r="B131" s="75"/>
      <c r="C131" s="77"/>
      <c r="D131" s="3" t="s">
        <v>58</v>
      </c>
      <c r="E131" s="5">
        <v>0</v>
      </c>
      <c r="F131" s="5">
        <v>0</v>
      </c>
      <c r="G131" s="5">
        <v>0</v>
      </c>
      <c r="H131" s="5">
        <v>0</v>
      </c>
      <c r="I131" s="5">
        <v>0</v>
      </c>
      <c r="J131" s="4">
        <f t="shared" si="3"/>
        <v>0</v>
      </c>
    </row>
    <row r="132" spans="1:10" ht="25.5" customHeight="1">
      <c r="A132" s="89"/>
      <c r="B132" s="76"/>
      <c r="C132" s="77"/>
      <c r="D132" s="3" t="s">
        <v>59</v>
      </c>
      <c r="E132" s="5">
        <v>0</v>
      </c>
      <c r="F132" s="5">
        <v>0</v>
      </c>
      <c r="G132" s="5">
        <v>0</v>
      </c>
      <c r="H132" s="5">
        <v>0</v>
      </c>
      <c r="I132" s="5">
        <v>0</v>
      </c>
      <c r="J132" s="4">
        <f t="shared" si="3"/>
        <v>0</v>
      </c>
    </row>
    <row r="133" spans="1:10" ht="25.5" customHeight="1">
      <c r="A133" s="89">
        <v>4</v>
      </c>
      <c r="B133" s="74" t="s">
        <v>240</v>
      </c>
      <c r="C133" s="77" t="s">
        <v>392</v>
      </c>
      <c r="D133" s="3" t="s">
        <v>55</v>
      </c>
      <c r="E133" s="4">
        <f>SUM(E134:E137)</f>
        <v>3</v>
      </c>
      <c r="F133" s="4">
        <f>SUM(F134:F137)</f>
        <v>3</v>
      </c>
      <c r="G133" s="4">
        <f>SUM(G134:G137)</f>
        <v>4</v>
      </c>
      <c r="H133" s="4">
        <f>SUM(H134:H137)</f>
        <v>5</v>
      </c>
      <c r="I133" s="4">
        <f>SUM(I134:I137)</f>
        <v>6</v>
      </c>
      <c r="J133" s="4">
        <f t="shared" si="3"/>
        <v>21</v>
      </c>
    </row>
    <row r="134" spans="1:10" ht="25.5" customHeight="1">
      <c r="A134" s="89"/>
      <c r="B134" s="75"/>
      <c r="C134" s="77"/>
      <c r="D134" s="3" t="s">
        <v>56</v>
      </c>
      <c r="E134" s="5">
        <v>0</v>
      </c>
      <c r="F134" s="5">
        <v>0</v>
      </c>
      <c r="G134" s="5">
        <v>0</v>
      </c>
      <c r="H134" s="5">
        <v>0</v>
      </c>
      <c r="I134" s="5">
        <v>0</v>
      </c>
      <c r="J134" s="4">
        <f t="shared" si="3"/>
        <v>0</v>
      </c>
    </row>
    <row r="135" spans="1:10" ht="25.5" customHeight="1">
      <c r="A135" s="89"/>
      <c r="B135" s="75"/>
      <c r="C135" s="77"/>
      <c r="D135" s="3" t="s">
        <v>57</v>
      </c>
      <c r="E135" s="5">
        <v>3</v>
      </c>
      <c r="F135" s="5">
        <v>3</v>
      </c>
      <c r="G135" s="5">
        <v>4</v>
      </c>
      <c r="H135" s="5">
        <v>5</v>
      </c>
      <c r="I135" s="5">
        <v>6</v>
      </c>
      <c r="J135" s="4">
        <f t="shared" si="3"/>
        <v>21</v>
      </c>
    </row>
    <row r="136" spans="1:10" ht="25.5" customHeight="1">
      <c r="A136" s="89"/>
      <c r="B136" s="75"/>
      <c r="C136" s="77"/>
      <c r="D136" s="3" t="s">
        <v>58</v>
      </c>
      <c r="E136" s="5">
        <v>0</v>
      </c>
      <c r="F136" s="5">
        <v>0</v>
      </c>
      <c r="G136" s="5">
        <v>0</v>
      </c>
      <c r="H136" s="5">
        <v>0</v>
      </c>
      <c r="I136" s="5">
        <v>0</v>
      </c>
      <c r="J136" s="4">
        <f t="shared" si="3"/>
        <v>0</v>
      </c>
    </row>
    <row r="137" spans="1:10" ht="25.5" customHeight="1">
      <c r="A137" s="89"/>
      <c r="B137" s="76"/>
      <c r="C137" s="77"/>
      <c r="D137" s="3" t="s">
        <v>59</v>
      </c>
      <c r="E137" s="5">
        <v>0</v>
      </c>
      <c r="F137" s="5">
        <v>0</v>
      </c>
      <c r="G137" s="5">
        <v>0</v>
      </c>
      <c r="H137" s="5">
        <v>0</v>
      </c>
      <c r="I137" s="5">
        <v>0</v>
      </c>
      <c r="J137" s="4">
        <f aca="true" t="shared" si="5" ref="J137:J200">SUM(E137:I137)</f>
        <v>0</v>
      </c>
    </row>
    <row r="138" spans="1:10" ht="25.5" customHeight="1">
      <c r="A138" s="89">
        <v>5</v>
      </c>
      <c r="B138" s="74" t="s">
        <v>241</v>
      </c>
      <c r="C138" s="78" t="s">
        <v>390</v>
      </c>
      <c r="D138" s="3" t="s">
        <v>55</v>
      </c>
      <c r="E138" s="4">
        <f>SUM(E139:E142)</f>
        <v>11</v>
      </c>
      <c r="F138" s="4">
        <f>SUM(F139:F142)</f>
        <v>12</v>
      </c>
      <c r="G138" s="4">
        <f>SUM(G139:G142)</f>
        <v>13</v>
      </c>
      <c r="H138" s="4">
        <f>SUM(H139:H142)</f>
        <v>14</v>
      </c>
      <c r="I138" s="4">
        <f>SUM(I139:I142)</f>
        <v>15</v>
      </c>
      <c r="J138" s="4">
        <f t="shared" si="5"/>
        <v>65</v>
      </c>
    </row>
    <row r="139" spans="1:10" ht="25.5" customHeight="1">
      <c r="A139" s="89"/>
      <c r="B139" s="90"/>
      <c r="C139" s="92"/>
      <c r="D139" s="3" t="s">
        <v>56</v>
      </c>
      <c r="E139" s="5">
        <v>0</v>
      </c>
      <c r="F139" s="5">
        <v>0</v>
      </c>
      <c r="G139" s="5">
        <v>0</v>
      </c>
      <c r="H139" s="5">
        <v>0</v>
      </c>
      <c r="I139" s="5">
        <v>0</v>
      </c>
      <c r="J139" s="4">
        <f t="shared" si="5"/>
        <v>0</v>
      </c>
    </row>
    <row r="140" spans="1:10" ht="25.5" customHeight="1">
      <c r="A140" s="89"/>
      <c r="B140" s="90"/>
      <c r="C140" s="92"/>
      <c r="D140" s="3" t="s">
        <v>57</v>
      </c>
      <c r="E140" s="5">
        <v>11</v>
      </c>
      <c r="F140" s="5">
        <v>12</v>
      </c>
      <c r="G140" s="5">
        <v>13</v>
      </c>
      <c r="H140" s="5">
        <v>14</v>
      </c>
      <c r="I140" s="5">
        <v>15</v>
      </c>
      <c r="J140" s="4">
        <f t="shared" si="5"/>
        <v>65</v>
      </c>
    </row>
    <row r="141" spans="1:10" ht="25.5" customHeight="1">
      <c r="A141" s="89"/>
      <c r="B141" s="90"/>
      <c r="C141" s="92"/>
      <c r="D141" s="3" t="s">
        <v>58</v>
      </c>
      <c r="E141" s="5">
        <v>0</v>
      </c>
      <c r="F141" s="5">
        <v>0</v>
      </c>
      <c r="G141" s="5">
        <v>0</v>
      </c>
      <c r="H141" s="5">
        <v>0</v>
      </c>
      <c r="I141" s="5">
        <v>0</v>
      </c>
      <c r="J141" s="4">
        <f t="shared" si="5"/>
        <v>0</v>
      </c>
    </row>
    <row r="142" spans="1:10" ht="25.5" customHeight="1">
      <c r="A142" s="89"/>
      <c r="B142" s="91"/>
      <c r="C142" s="93"/>
      <c r="D142" s="3" t="s">
        <v>59</v>
      </c>
      <c r="E142" s="5">
        <v>0</v>
      </c>
      <c r="F142" s="5">
        <v>0</v>
      </c>
      <c r="G142" s="5">
        <v>0</v>
      </c>
      <c r="H142" s="5">
        <v>0</v>
      </c>
      <c r="I142" s="5">
        <v>0</v>
      </c>
      <c r="J142" s="4">
        <f t="shared" si="5"/>
        <v>0</v>
      </c>
    </row>
    <row r="143" spans="1:10" ht="34.5" customHeight="1">
      <c r="A143" s="89">
        <v>6</v>
      </c>
      <c r="B143" s="74" t="s">
        <v>242</v>
      </c>
      <c r="C143" s="78" t="s">
        <v>391</v>
      </c>
      <c r="D143" s="3" t="s">
        <v>55</v>
      </c>
      <c r="E143" s="4">
        <f>SUM(E144:E147)</f>
        <v>11</v>
      </c>
      <c r="F143" s="4">
        <f>SUM(F144:F147)</f>
        <v>12</v>
      </c>
      <c r="G143" s="4">
        <f>SUM(G144:G147)</f>
        <v>13</v>
      </c>
      <c r="H143" s="4">
        <f>SUM(H144:H147)</f>
        <v>14</v>
      </c>
      <c r="I143" s="4">
        <f>SUM(I144:I147)</f>
        <v>15</v>
      </c>
      <c r="J143" s="4">
        <f t="shared" si="5"/>
        <v>65</v>
      </c>
    </row>
    <row r="144" spans="1:10" ht="34.5" customHeight="1">
      <c r="A144" s="89"/>
      <c r="B144" s="90"/>
      <c r="C144" s="92"/>
      <c r="D144" s="3" t="s">
        <v>56</v>
      </c>
      <c r="E144" s="5">
        <v>0</v>
      </c>
      <c r="F144" s="5">
        <v>0</v>
      </c>
      <c r="G144" s="5">
        <v>0</v>
      </c>
      <c r="H144" s="5">
        <v>0</v>
      </c>
      <c r="I144" s="5">
        <v>0</v>
      </c>
      <c r="J144" s="4">
        <f t="shared" si="5"/>
        <v>0</v>
      </c>
    </row>
    <row r="145" spans="1:10" ht="34.5" customHeight="1">
      <c r="A145" s="89"/>
      <c r="B145" s="90"/>
      <c r="C145" s="92"/>
      <c r="D145" s="3" t="s">
        <v>57</v>
      </c>
      <c r="E145" s="5">
        <v>11</v>
      </c>
      <c r="F145" s="5">
        <v>12</v>
      </c>
      <c r="G145" s="5">
        <v>13</v>
      </c>
      <c r="H145" s="5">
        <v>14</v>
      </c>
      <c r="I145" s="5">
        <v>15</v>
      </c>
      <c r="J145" s="4">
        <f t="shared" si="5"/>
        <v>65</v>
      </c>
    </row>
    <row r="146" spans="1:10" ht="34.5" customHeight="1">
      <c r="A146" s="89"/>
      <c r="B146" s="90"/>
      <c r="C146" s="92"/>
      <c r="D146" s="3" t="s">
        <v>58</v>
      </c>
      <c r="E146" s="5">
        <v>0</v>
      </c>
      <c r="F146" s="5">
        <v>0</v>
      </c>
      <c r="G146" s="5">
        <v>0</v>
      </c>
      <c r="H146" s="5">
        <v>0</v>
      </c>
      <c r="I146" s="5">
        <v>0</v>
      </c>
      <c r="J146" s="4">
        <f t="shared" si="5"/>
        <v>0</v>
      </c>
    </row>
    <row r="147" spans="1:10" ht="34.5" customHeight="1">
      <c r="A147" s="89"/>
      <c r="B147" s="91"/>
      <c r="C147" s="93"/>
      <c r="D147" s="3" t="s">
        <v>59</v>
      </c>
      <c r="E147" s="5">
        <v>0</v>
      </c>
      <c r="F147" s="5">
        <v>0</v>
      </c>
      <c r="G147" s="5">
        <v>0</v>
      </c>
      <c r="H147" s="5">
        <v>0</v>
      </c>
      <c r="I147" s="5">
        <v>0</v>
      </c>
      <c r="J147" s="4">
        <f t="shared" si="5"/>
        <v>0</v>
      </c>
    </row>
    <row r="148" spans="1:10" ht="34.5" customHeight="1">
      <c r="A148" s="89">
        <v>7</v>
      </c>
      <c r="B148" s="74" t="s">
        <v>401</v>
      </c>
      <c r="C148" s="78" t="s">
        <v>337</v>
      </c>
      <c r="D148" s="3" t="s">
        <v>55</v>
      </c>
      <c r="E148" s="4">
        <f>SUM(E149:E152)</f>
        <v>10</v>
      </c>
      <c r="F148" s="4">
        <f>SUM(F149:F152)</f>
        <v>11</v>
      </c>
      <c r="G148" s="4">
        <f>SUM(G149:G152)</f>
        <v>12</v>
      </c>
      <c r="H148" s="4">
        <f>SUM(H149:H152)</f>
        <v>13</v>
      </c>
      <c r="I148" s="4">
        <f>SUM(I149:I152)</f>
        <v>13</v>
      </c>
      <c r="J148" s="4">
        <f t="shared" si="5"/>
        <v>59</v>
      </c>
    </row>
    <row r="149" spans="1:10" ht="34.5" customHeight="1">
      <c r="A149" s="89"/>
      <c r="B149" s="90"/>
      <c r="C149" s="92"/>
      <c r="D149" s="3" t="s">
        <v>56</v>
      </c>
      <c r="E149" s="5">
        <v>0</v>
      </c>
      <c r="F149" s="5">
        <v>0</v>
      </c>
      <c r="G149" s="5">
        <v>0</v>
      </c>
      <c r="H149" s="5">
        <v>0</v>
      </c>
      <c r="I149" s="5">
        <v>0</v>
      </c>
      <c r="J149" s="4">
        <f t="shared" si="5"/>
        <v>0</v>
      </c>
    </row>
    <row r="150" spans="1:10" ht="34.5" customHeight="1">
      <c r="A150" s="89"/>
      <c r="B150" s="90"/>
      <c r="C150" s="92"/>
      <c r="D150" s="3" t="s">
        <v>57</v>
      </c>
      <c r="E150" s="5">
        <v>10</v>
      </c>
      <c r="F150" s="5">
        <v>11</v>
      </c>
      <c r="G150" s="5">
        <v>12</v>
      </c>
      <c r="H150" s="5">
        <v>13</v>
      </c>
      <c r="I150" s="5">
        <v>13</v>
      </c>
      <c r="J150" s="4">
        <f t="shared" si="5"/>
        <v>59</v>
      </c>
    </row>
    <row r="151" spans="1:10" ht="34.5" customHeight="1">
      <c r="A151" s="89"/>
      <c r="B151" s="90"/>
      <c r="C151" s="92"/>
      <c r="D151" s="3" t="s">
        <v>58</v>
      </c>
      <c r="E151" s="5">
        <v>0</v>
      </c>
      <c r="F151" s="5">
        <v>0</v>
      </c>
      <c r="G151" s="5">
        <v>0</v>
      </c>
      <c r="H151" s="5">
        <v>0</v>
      </c>
      <c r="I151" s="5">
        <v>0</v>
      </c>
      <c r="J151" s="4">
        <f t="shared" si="5"/>
        <v>0</v>
      </c>
    </row>
    <row r="152" spans="1:10" ht="34.5" customHeight="1">
      <c r="A152" s="89"/>
      <c r="B152" s="91"/>
      <c r="C152" s="93"/>
      <c r="D152" s="3" t="s">
        <v>59</v>
      </c>
      <c r="E152" s="5">
        <v>0</v>
      </c>
      <c r="F152" s="5">
        <v>0</v>
      </c>
      <c r="G152" s="5">
        <v>0</v>
      </c>
      <c r="H152" s="5">
        <v>0</v>
      </c>
      <c r="I152" s="5">
        <v>0</v>
      </c>
      <c r="J152" s="4">
        <f t="shared" si="5"/>
        <v>0</v>
      </c>
    </row>
    <row r="153" spans="1:10" ht="33.75" customHeight="1">
      <c r="A153" s="89">
        <v>8</v>
      </c>
      <c r="B153" s="74" t="s">
        <v>197</v>
      </c>
      <c r="C153" s="78" t="s">
        <v>393</v>
      </c>
      <c r="D153" s="3" t="s">
        <v>55</v>
      </c>
      <c r="E153" s="4">
        <f>SUM(E154:E157)</f>
        <v>23.8</v>
      </c>
      <c r="F153" s="4">
        <f>SUM(F154:F157)</f>
        <v>23.8</v>
      </c>
      <c r="G153" s="4">
        <f>SUM(G154:G157)</f>
        <v>23.8</v>
      </c>
      <c r="H153" s="4">
        <f>SUM(H154:H157)</f>
        <v>23.8</v>
      </c>
      <c r="I153" s="4">
        <f>SUM(I154:I157)</f>
        <v>23.8</v>
      </c>
      <c r="J153" s="4">
        <f t="shared" si="5"/>
        <v>119</v>
      </c>
    </row>
    <row r="154" spans="1:10" ht="33.75" customHeight="1">
      <c r="A154" s="89"/>
      <c r="B154" s="90"/>
      <c r="C154" s="92"/>
      <c r="D154" s="3" t="s">
        <v>56</v>
      </c>
      <c r="E154" s="5">
        <v>0</v>
      </c>
      <c r="F154" s="5">
        <v>0</v>
      </c>
      <c r="G154" s="5">
        <v>0</v>
      </c>
      <c r="H154" s="5">
        <v>0</v>
      </c>
      <c r="I154" s="5">
        <v>0</v>
      </c>
      <c r="J154" s="4">
        <f t="shared" si="5"/>
        <v>0</v>
      </c>
    </row>
    <row r="155" spans="1:10" ht="33.75" customHeight="1">
      <c r="A155" s="89"/>
      <c r="B155" s="90"/>
      <c r="C155" s="92"/>
      <c r="D155" s="3" t="s">
        <v>57</v>
      </c>
      <c r="E155" s="5">
        <v>4</v>
      </c>
      <c r="F155" s="5">
        <v>4</v>
      </c>
      <c r="G155" s="5">
        <v>4</v>
      </c>
      <c r="H155" s="5">
        <v>4</v>
      </c>
      <c r="I155" s="5">
        <v>4</v>
      </c>
      <c r="J155" s="4">
        <f t="shared" si="5"/>
        <v>20</v>
      </c>
    </row>
    <row r="156" spans="1:10" ht="33.75" customHeight="1">
      <c r="A156" s="89"/>
      <c r="B156" s="90"/>
      <c r="C156" s="92"/>
      <c r="D156" s="3" t="s">
        <v>58</v>
      </c>
      <c r="E156" s="5">
        <v>0</v>
      </c>
      <c r="F156" s="5">
        <v>0</v>
      </c>
      <c r="G156" s="5">
        <v>0</v>
      </c>
      <c r="H156" s="5">
        <v>0</v>
      </c>
      <c r="I156" s="5">
        <v>0</v>
      </c>
      <c r="J156" s="4">
        <f t="shared" si="5"/>
        <v>0</v>
      </c>
    </row>
    <row r="157" spans="1:10" ht="33.75" customHeight="1">
      <c r="A157" s="89"/>
      <c r="B157" s="91"/>
      <c r="C157" s="93"/>
      <c r="D157" s="3" t="s">
        <v>59</v>
      </c>
      <c r="E157" s="5">
        <v>19.8</v>
      </c>
      <c r="F157" s="5">
        <v>19.8</v>
      </c>
      <c r="G157" s="5">
        <v>19.8</v>
      </c>
      <c r="H157" s="5">
        <v>19.8</v>
      </c>
      <c r="I157" s="5">
        <v>19.8</v>
      </c>
      <c r="J157" s="4">
        <f t="shared" si="5"/>
        <v>99</v>
      </c>
    </row>
    <row r="158" spans="1:10" ht="34.5" customHeight="1">
      <c r="A158" s="89">
        <v>9</v>
      </c>
      <c r="B158" s="47" t="s">
        <v>129</v>
      </c>
      <c r="C158" s="50" t="s">
        <v>131</v>
      </c>
      <c r="D158" s="3" t="s">
        <v>55</v>
      </c>
      <c r="E158" s="4">
        <f>SUM(E159:E162)</f>
        <v>10</v>
      </c>
      <c r="F158" s="4">
        <f>SUM(F159:F162)</f>
        <v>11</v>
      </c>
      <c r="G158" s="4">
        <f>SUM(G159:G162)</f>
        <v>12</v>
      </c>
      <c r="H158" s="4">
        <f>SUM(H159:H162)</f>
        <v>13</v>
      </c>
      <c r="I158" s="4">
        <f>SUM(I159:I162)</f>
        <v>13</v>
      </c>
      <c r="J158" s="4">
        <f t="shared" si="5"/>
        <v>59</v>
      </c>
    </row>
    <row r="159" spans="1:10" ht="34.5" customHeight="1">
      <c r="A159" s="89"/>
      <c r="B159" s="65" t="s">
        <v>128</v>
      </c>
      <c r="C159" s="79" t="s">
        <v>130</v>
      </c>
      <c r="D159" s="3" t="s">
        <v>56</v>
      </c>
      <c r="E159" s="5">
        <v>0</v>
      </c>
      <c r="F159" s="5">
        <v>0</v>
      </c>
      <c r="G159" s="5">
        <v>0</v>
      </c>
      <c r="H159" s="5">
        <v>0</v>
      </c>
      <c r="I159" s="5">
        <v>0</v>
      </c>
      <c r="J159" s="4">
        <f t="shared" si="5"/>
        <v>0</v>
      </c>
    </row>
    <row r="160" spans="1:10" ht="34.5" customHeight="1">
      <c r="A160" s="89"/>
      <c r="B160" s="65"/>
      <c r="C160" s="79"/>
      <c r="D160" s="3" t="s">
        <v>57</v>
      </c>
      <c r="E160" s="5">
        <v>0</v>
      </c>
      <c r="F160" s="5">
        <v>0</v>
      </c>
      <c r="G160" s="5">
        <v>0</v>
      </c>
      <c r="H160" s="5">
        <v>0</v>
      </c>
      <c r="I160" s="5">
        <v>0</v>
      </c>
      <c r="J160" s="4">
        <f t="shared" si="5"/>
        <v>0</v>
      </c>
    </row>
    <row r="161" spans="1:10" ht="34.5" customHeight="1">
      <c r="A161" s="89"/>
      <c r="B161" s="65"/>
      <c r="C161" s="79"/>
      <c r="D161" s="3" t="s">
        <v>58</v>
      </c>
      <c r="E161" s="5">
        <v>10</v>
      </c>
      <c r="F161" s="5">
        <v>11</v>
      </c>
      <c r="G161" s="5">
        <v>12</v>
      </c>
      <c r="H161" s="5">
        <v>13</v>
      </c>
      <c r="I161" s="5">
        <v>13</v>
      </c>
      <c r="J161" s="4">
        <f t="shared" si="5"/>
        <v>59</v>
      </c>
    </row>
    <row r="162" spans="1:10" ht="34.5" customHeight="1">
      <c r="A162" s="89"/>
      <c r="B162" s="66"/>
      <c r="C162" s="80"/>
      <c r="D162" s="3" t="s">
        <v>59</v>
      </c>
      <c r="E162" s="5">
        <v>0</v>
      </c>
      <c r="F162" s="5">
        <v>0</v>
      </c>
      <c r="G162" s="5">
        <v>0</v>
      </c>
      <c r="H162" s="5">
        <v>0</v>
      </c>
      <c r="I162" s="5">
        <v>0</v>
      </c>
      <c r="J162" s="4">
        <f t="shared" si="5"/>
        <v>0</v>
      </c>
    </row>
    <row r="163" spans="1:10" ht="34.5" customHeight="1">
      <c r="A163" s="89">
        <v>10</v>
      </c>
      <c r="B163" s="74" t="s">
        <v>402</v>
      </c>
      <c r="C163" s="78" t="s">
        <v>392</v>
      </c>
      <c r="D163" s="3" t="s">
        <v>55</v>
      </c>
      <c r="E163" s="4">
        <f>SUM(E164:E167)</f>
        <v>2</v>
      </c>
      <c r="F163" s="4">
        <f>SUM(F164:F167)</f>
        <v>2</v>
      </c>
      <c r="G163" s="4">
        <f>SUM(G164:G167)</f>
        <v>2</v>
      </c>
      <c r="H163" s="4">
        <f>SUM(H164:H167)</f>
        <v>2</v>
      </c>
      <c r="I163" s="4">
        <f>SUM(I164:I167)</f>
        <v>2</v>
      </c>
      <c r="J163" s="4">
        <f t="shared" si="5"/>
        <v>10</v>
      </c>
    </row>
    <row r="164" spans="1:10" ht="34.5" customHeight="1">
      <c r="A164" s="89"/>
      <c r="B164" s="90"/>
      <c r="C164" s="92"/>
      <c r="D164" s="3" t="s">
        <v>56</v>
      </c>
      <c r="E164" s="5">
        <v>0</v>
      </c>
      <c r="F164" s="5">
        <v>0</v>
      </c>
      <c r="G164" s="5">
        <v>0</v>
      </c>
      <c r="H164" s="5">
        <v>0</v>
      </c>
      <c r="I164" s="5">
        <v>0</v>
      </c>
      <c r="J164" s="4">
        <f t="shared" si="5"/>
        <v>0</v>
      </c>
    </row>
    <row r="165" spans="1:10" ht="34.5" customHeight="1">
      <c r="A165" s="89"/>
      <c r="B165" s="90"/>
      <c r="C165" s="92"/>
      <c r="D165" s="3" t="s">
        <v>57</v>
      </c>
      <c r="E165" s="5">
        <v>2</v>
      </c>
      <c r="F165" s="5">
        <v>2</v>
      </c>
      <c r="G165" s="5">
        <v>2</v>
      </c>
      <c r="H165" s="5">
        <v>2</v>
      </c>
      <c r="I165" s="5">
        <v>2</v>
      </c>
      <c r="J165" s="4">
        <f t="shared" si="5"/>
        <v>10</v>
      </c>
    </row>
    <row r="166" spans="1:10" ht="34.5" customHeight="1">
      <c r="A166" s="89"/>
      <c r="B166" s="90"/>
      <c r="C166" s="92"/>
      <c r="D166" s="3" t="s">
        <v>58</v>
      </c>
      <c r="E166" s="5">
        <v>0</v>
      </c>
      <c r="F166" s="5">
        <v>0</v>
      </c>
      <c r="G166" s="5">
        <v>0</v>
      </c>
      <c r="H166" s="5">
        <v>0</v>
      </c>
      <c r="I166" s="5">
        <v>0</v>
      </c>
      <c r="J166" s="4">
        <f t="shared" si="5"/>
        <v>0</v>
      </c>
    </row>
    <row r="167" spans="1:10" ht="34.5" customHeight="1">
      <c r="A167" s="89"/>
      <c r="B167" s="91"/>
      <c r="C167" s="93"/>
      <c r="D167" s="3" t="s">
        <v>59</v>
      </c>
      <c r="E167" s="5">
        <v>0</v>
      </c>
      <c r="F167" s="5">
        <v>0</v>
      </c>
      <c r="G167" s="5">
        <v>0</v>
      </c>
      <c r="H167" s="5">
        <v>0</v>
      </c>
      <c r="I167" s="5">
        <v>0</v>
      </c>
      <c r="J167" s="4">
        <f t="shared" si="5"/>
        <v>0</v>
      </c>
    </row>
    <row r="168" spans="1:10" ht="34.5" customHeight="1">
      <c r="A168" s="89">
        <v>11</v>
      </c>
      <c r="B168" s="74" t="s">
        <v>403</v>
      </c>
      <c r="C168" s="78" t="s">
        <v>336</v>
      </c>
      <c r="D168" s="3" t="s">
        <v>55</v>
      </c>
      <c r="E168" s="4">
        <f>SUM(E169:E172)</f>
        <v>0</v>
      </c>
      <c r="F168" s="4">
        <f>SUM(F169:F172)</f>
        <v>0</v>
      </c>
      <c r="G168" s="4">
        <f>SUM(G169:G172)</f>
        <v>0</v>
      </c>
      <c r="H168" s="4">
        <f>SUM(H169:H172)</f>
        <v>0</v>
      </c>
      <c r="I168" s="4">
        <f>SUM(I169:I172)</f>
        <v>0</v>
      </c>
      <c r="J168" s="4">
        <f t="shared" si="5"/>
        <v>0</v>
      </c>
    </row>
    <row r="169" spans="1:10" ht="34.5" customHeight="1">
      <c r="A169" s="89"/>
      <c r="B169" s="90"/>
      <c r="C169" s="92"/>
      <c r="D169" s="3" t="s">
        <v>56</v>
      </c>
      <c r="E169" s="5">
        <v>0</v>
      </c>
      <c r="F169" s="5">
        <v>0</v>
      </c>
      <c r="G169" s="5">
        <v>0</v>
      </c>
      <c r="H169" s="5">
        <v>0</v>
      </c>
      <c r="I169" s="5">
        <v>0</v>
      </c>
      <c r="J169" s="4">
        <f t="shared" si="5"/>
        <v>0</v>
      </c>
    </row>
    <row r="170" spans="1:10" ht="34.5" customHeight="1">
      <c r="A170" s="89"/>
      <c r="B170" s="90"/>
      <c r="C170" s="92"/>
      <c r="D170" s="3" t="s">
        <v>57</v>
      </c>
      <c r="E170" s="5">
        <v>0</v>
      </c>
      <c r="F170" s="5">
        <v>0</v>
      </c>
      <c r="G170" s="5">
        <v>0</v>
      </c>
      <c r="H170" s="5">
        <v>0</v>
      </c>
      <c r="I170" s="5">
        <v>0</v>
      </c>
      <c r="J170" s="4">
        <f t="shared" si="5"/>
        <v>0</v>
      </c>
    </row>
    <row r="171" spans="1:10" ht="34.5" customHeight="1">
      <c r="A171" s="89"/>
      <c r="B171" s="90"/>
      <c r="C171" s="92"/>
      <c r="D171" s="3" t="s">
        <v>58</v>
      </c>
      <c r="E171" s="5">
        <v>0</v>
      </c>
      <c r="F171" s="5">
        <v>0</v>
      </c>
      <c r="G171" s="5">
        <v>0</v>
      </c>
      <c r="H171" s="5">
        <v>0</v>
      </c>
      <c r="I171" s="5">
        <v>0</v>
      </c>
      <c r="J171" s="4">
        <f t="shared" si="5"/>
        <v>0</v>
      </c>
    </row>
    <row r="172" spans="1:10" ht="34.5" customHeight="1">
      <c r="A172" s="89"/>
      <c r="B172" s="91"/>
      <c r="C172" s="93"/>
      <c r="D172" s="3" t="s">
        <v>59</v>
      </c>
      <c r="E172" s="5">
        <v>0</v>
      </c>
      <c r="F172" s="5">
        <v>0</v>
      </c>
      <c r="G172" s="5">
        <v>0</v>
      </c>
      <c r="H172" s="5">
        <v>0</v>
      </c>
      <c r="I172" s="5">
        <v>0</v>
      </c>
      <c r="J172" s="4">
        <f t="shared" si="5"/>
        <v>0</v>
      </c>
    </row>
    <row r="173" spans="1:10" ht="36" customHeight="1">
      <c r="A173" s="89">
        <v>12</v>
      </c>
      <c r="B173" s="74" t="s">
        <v>133</v>
      </c>
      <c r="C173" s="78" t="s">
        <v>135</v>
      </c>
      <c r="D173" s="3" t="s">
        <v>55</v>
      </c>
      <c r="E173" s="4">
        <f>SUM(E174:E177)</f>
        <v>0</v>
      </c>
      <c r="F173" s="4">
        <f>SUM(F174:F177)</f>
        <v>0</v>
      </c>
      <c r="G173" s="4">
        <f>SUM(G174:G177)</f>
        <v>0</v>
      </c>
      <c r="H173" s="4">
        <f>SUM(H174:H177)</f>
        <v>0</v>
      </c>
      <c r="I173" s="4">
        <f>SUM(I174:I177)</f>
        <v>0</v>
      </c>
      <c r="J173" s="4">
        <f t="shared" si="5"/>
        <v>0</v>
      </c>
    </row>
    <row r="174" spans="1:10" ht="36" customHeight="1">
      <c r="A174" s="89"/>
      <c r="B174" s="65"/>
      <c r="C174" s="79"/>
      <c r="D174" s="3" t="s">
        <v>56</v>
      </c>
      <c r="E174" s="5">
        <v>0</v>
      </c>
      <c r="F174" s="5">
        <v>0</v>
      </c>
      <c r="G174" s="5">
        <v>0</v>
      </c>
      <c r="H174" s="5">
        <v>0</v>
      </c>
      <c r="I174" s="5">
        <v>0</v>
      </c>
      <c r="J174" s="4">
        <f t="shared" si="5"/>
        <v>0</v>
      </c>
    </row>
    <row r="175" spans="1:10" ht="36" customHeight="1">
      <c r="A175" s="89"/>
      <c r="B175" s="65" t="s">
        <v>132</v>
      </c>
      <c r="C175" s="100" t="s">
        <v>134</v>
      </c>
      <c r="D175" s="3" t="s">
        <v>57</v>
      </c>
      <c r="E175" s="5">
        <v>0</v>
      </c>
      <c r="F175" s="5">
        <v>0</v>
      </c>
      <c r="G175" s="5">
        <v>0</v>
      </c>
      <c r="H175" s="5">
        <v>0</v>
      </c>
      <c r="I175" s="5">
        <v>0</v>
      </c>
      <c r="J175" s="4">
        <f t="shared" si="5"/>
        <v>0</v>
      </c>
    </row>
    <row r="176" spans="1:10" ht="36" customHeight="1">
      <c r="A176" s="89"/>
      <c r="B176" s="65"/>
      <c r="C176" s="100"/>
      <c r="D176" s="3" t="s">
        <v>58</v>
      </c>
      <c r="E176" s="5">
        <v>0</v>
      </c>
      <c r="F176" s="5">
        <v>0</v>
      </c>
      <c r="G176" s="5">
        <v>0</v>
      </c>
      <c r="H176" s="5">
        <v>0</v>
      </c>
      <c r="I176" s="5">
        <v>0</v>
      </c>
      <c r="J176" s="4">
        <f t="shared" si="5"/>
        <v>0</v>
      </c>
    </row>
    <row r="177" spans="1:10" ht="36" customHeight="1">
      <c r="A177" s="89"/>
      <c r="B177" s="66"/>
      <c r="C177" s="101"/>
      <c r="D177" s="3" t="s">
        <v>59</v>
      </c>
      <c r="E177" s="5">
        <v>0</v>
      </c>
      <c r="F177" s="5">
        <v>0</v>
      </c>
      <c r="G177" s="5">
        <v>0</v>
      </c>
      <c r="H177" s="5">
        <v>0</v>
      </c>
      <c r="I177" s="5">
        <v>0</v>
      </c>
      <c r="J177" s="4">
        <f t="shared" si="5"/>
        <v>0</v>
      </c>
    </row>
    <row r="178" spans="1:10" ht="36" customHeight="1">
      <c r="A178" s="89">
        <v>13</v>
      </c>
      <c r="B178" s="74" t="s">
        <v>198</v>
      </c>
      <c r="C178" s="77" t="s">
        <v>392</v>
      </c>
      <c r="D178" s="3" t="s">
        <v>55</v>
      </c>
      <c r="E178" s="4">
        <f>SUM(E179:E182)</f>
        <v>5</v>
      </c>
      <c r="F178" s="4">
        <f>SUM(F179:F182)</f>
        <v>5</v>
      </c>
      <c r="G178" s="4">
        <f>SUM(G179:G182)</f>
        <v>5</v>
      </c>
      <c r="H178" s="4">
        <f>SUM(H179:H182)</f>
        <v>5</v>
      </c>
      <c r="I178" s="4">
        <f>SUM(I179:I182)</f>
        <v>5</v>
      </c>
      <c r="J178" s="4">
        <f t="shared" si="5"/>
        <v>25</v>
      </c>
    </row>
    <row r="179" spans="1:10" ht="36" customHeight="1">
      <c r="A179" s="89"/>
      <c r="B179" s="75"/>
      <c r="C179" s="77"/>
      <c r="D179" s="3" t="s">
        <v>56</v>
      </c>
      <c r="E179" s="5">
        <v>0</v>
      </c>
      <c r="F179" s="5">
        <v>0</v>
      </c>
      <c r="G179" s="5">
        <v>0</v>
      </c>
      <c r="H179" s="5">
        <v>0</v>
      </c>
      <c r="I179" s="5">
        <v>0</v>
      </c>
      <c r="J179" s="4">
        <f t="shared" si="5"/>
        <v>0</v>
      </c>
    </row>
    <row r="180" spans="1:10" ht="36" customHeight="1">
      <c r="A180" s="89"/>
      <c r="B180" s="75"/>
      <c r="C180" s="77"/>
      <c r="D180" s="3" t="s">
        <v>57</v>
      </c>
      <c r="E180" s="5">
        <v>5</v>
      </c>
      <c r="F180" s="5">
        <v>5</v>
      </c>
      <c r="G180" s="5">
        <v>5</v>
      </c>
      <c r="H180" s="5">
        <v>5</v>
      </c>
      <c r="I180" s="5">
        <v>5</v>
      </c>
      <c r="J180" s="4">
        <f t="shared" si="5"/>
        <v>25</v>
      </c>
    </row>
    <row r="181" spans="1:10" ht="36" customHeight="1">
      <c r="A181" s="89"/>
      <c r="B181" s="75"/>
      <c r="C181" s="77"/>
      <c r="D181" s="3" t="s">
        <v>58</v>
      </c>
      <c r="E181" s="5">
        <v>0</v>
      </c>
      <c r="F181" s="5">
        <v>0</v>
      </c>
      <c r="G181" s="5">
        <v>0</v>
      </c>
      <c r="H181" s="5">
        <v>0</v>
      </c>
      <c r="I181" s="5">
        <v>0</v>
      </c>
      <c r="J181" s="4">
        <f t="shared" si="5"/>
        <v>0</v>
      </c>
    </row>
    <row r="182" spans="1:10" ht="36" customHeight="1">
      <c r="A182" s="89"/>
      <c r="B182" s="76"/>
      <c r="C182" s="77"/>
      <c r="D182" s="3" t="s">
        <v>59</v>
      </c>
      <c r="E182" s="5">
        <v>0</v>
      </c>
      <c r="F182" s="5">
        <v>0</v>
      </c>
      <c r="G182" s="5">
        <v>0</v>
      </c>
      <c r="H182" s="5">
        <v>0</v>
      </c>
      <c r="I182" s="5">
        <v>0</v>
      </c>
      <c r="J182" s="4">
        <f t="shared" si="5"/>
        <v>0</v>
      </c>
    </row>
    <row r="183" spans="1:10" ht="36" customHeight="1">
      <c r="A183" s="89">
        <v>14</v>
      </c>
      <c r="B183" s="74" t="s">
        <v>243</v>
      </c>
      <c r="C183" s="77" t="s">
        <v>392</v>
      </c>
      <c r="D183" s="3" t="s">
        <v>55</v>
      </c>
      <c r="E183" s="4">
        <f>SUM(E184:E187)</f>
        <v>0</v>
      </c>
      <c r="F183" s="4">
        <f>SUM(F184:F187)</f>
        <v>0</v>
      </c>
      <c r="G183" s="4">
        <f>SUM(G184:G187)</f>
        <v>0</v>
      </c>
      <c r="H183" s="4">
        <f>SUM(H184:H187)</f>
        <v>0</v>
      </c>
      <c r="I183" s="4">
        <f>SUM(I184:I187)</f>
        <v>0</v>
      </c>
      <c r="J183" s="4">
        <f t="shared" si="5"/>
        <v>0</v>
      </c>
    </row>
    <row r="184" spans="1:10" ht="36" customHeight="1">
      <c r="A184" s="89"/>
      <c r="B184" s="75"/>
      <c r="C184" s="77"/>
      <c r="D184" s="3" t="s">
        <v>56</v>
      </c>
      <c r="E184" s="5">
        <v>0</v>
      </c>
      <c r="F184" s="5">
        <v>0</v>
      </c>
      <c r="G184" s="5">
        <v>0</v>
      </c>
      <c r="H184" s="5">
        <v>0</v>
      </c>
      <c r="I184" s="5">
        <v>0</v>
      </c>
      <c r="J184" s="4">
        <f t="shared" si="5"/>
        <v>0</v>
      </c>
    </row>
    <row r="185" spans="1:10" ht="36" customHeight="1">
      <c r="A185" s="89"/>
      <c r="B185" s="75"/>
      <c r="C185" s="77"/>
      <c r="D185" s="3" t="s">
        <v>57</v>
      </c>
      <c r="E185" s="5">
        <v>0</v>
      </c>
      <c r="F185" s="5">
        <v>0</v>
      </c>
      <c r="G185" s="5">
        <v>0</v>
      </c>
      <c r="H185" s="5">
        <v>0</v>
      </c>
      <c r="I185" s="5">
        <v>0</v>
      </c>
      <c r="J185" s="4">
        <f t="shared" si="5"/>
        <v>0</v>
      </c>
    </row>
    <row r="186" spans="1:10" ht="36" customHeight="1">
      <c r="A186" s="89"/>
      <c r="B186" s="75"/>
      <c r="C186" s="77"/>
      <c r="D186" s="3" t="s">
        <v>58</v>
      </c>
      <c r="E186" s="5">
        <v>0</v>
      </c>
      <c r="F186" s="5">
        <v>0</v>
      </c>
      <c r="G186" s="5">
        <v>0</v>
      </c>
      <c r="H186" s="5">
        <v>0</v>
      </c>
      <c r="I186" s="5">
        <v>0</v>
      </c>
      <c r="J186" s="4">
        <f t="shared" si="5"/>
        <v>0</v>
      </c>
    </row>
    <row r="187" spans="1:10" ht="36" customHeight="1">
      <c r="A187" s="89"/>
      <c r="B187" s="76"/>
      <c r="C187" s="77"/>
      <c r="D187" s="3" t="s">
        <v>59</v>
      </c>
      <c r="E187" s="5">
        <v>0</v>
      </c>
      <c r="F187" s="5">
        <v>0</v>
      </c>
      <c r="G187" s="5">
        <v>0</v>
      </c>
      <c r="H187" s="5">
        <v>0</v>
      </c>
      <c r="I187" s="5">
        <v>0</v>
      </c>
      <c r="J187" s="4">
        <f t="shared" si="5"/>
        <v>0</v>
      </c>
    </row>
    <row r="188" spans="1:10" ht="27" customHeight="1">
      <c r="A188" s="89">
        <v>15</v>
      </c>
      <c r="B188" s="74" t="s">
        <v>394</v>
      </c>
      <c r="C188" s="77" t="s">
        <v>431</v>
      </c>
      <c r="D188" s="3" t="s">
        <v>55</v>
      </c>
      <c r="E188" s="4">
        <f>SUM(E189:E192)</f>
        <v>0</v>
      </c>
      <c r="F188" s="4">
        <f>SUM(F189:F192)</f>
        <v>0</v>
      </c>
      <c r="G188" s="4">
        <f>SUM(G189:G192)</f>
        <v>0</v>
      </c>
      <c r="H188" s="4">
        <f>SUM(H189:H192)</f>
        <v>0</v>
      </c>
      <c r="I188" s="4">
        <f>SUM(I189:I192)</f>
        <v>0</v>
      </c>
      <c r="J188" s="4">
        <f t="shared" si="5"/>
        <v>0</v>
      </c>
    </row>
    <row r="189" spans="1:10" ht="27" customHeight="1">
      <c r="A189" s="89"/>
      <c r="B189" s="75"/>
      <c r="C189" s="77"/>
      <c r="D189" s="3" t="s">
        <v>56</v>
      </c>
      <c r="E189" s="5">
        <v>0</v>
      </c>
      <c r="F189" s="5">
        <v>0</v>
      </c>
      <c r="G189" s="5">
        <v>0</v>
      </c>
      <c r="H189" s="5">
        <v>0</v>
      </c>
      <c r="I189" s="5">
        <v>0</v>
      </c>
      <c r="J189" s="4">
        <f t="shared" si="5"/>
        <v>0</v>
      </c>
    </row>
    <row r="190" spans="1:10" ht="27" customHeight="1">
      <c r="A190" s="89"/>
      <c r="B190" s="75"/>
      <c r="C190" s="77"/>
      <c r="D190" s="3" t="s">
        <v>57</v>
      </c>
      <c r="E190" s="5">
        <v>0</v>
      </c>
      <c r="F190" s="5">
        <v>0</v>
      </c>
      <c r="G190" s="5">
        <v>0</v>
      </c>
      <c r="H190" s="5">
        <v>0</v>
      </c>
      <c r="I190" s="5">
        <v>0</v>
      </c>
      <c r="J190" s="4">
        <f t="shared" si="5"/>
        <v>0</v>
      </c>
    </row>
    <row r="191" spans="1:10" ht="27" customHeight="1">
      <c r="A191" s="89"/>
      <c r="B191" s="75"/>
      <c r="C191" s="77"/>
      <c r="D191" s="3" t="s">
        <v>58</v>
      </c>
      <c r="E191" s="5">
        <v>0</v>
      </c>
      <c r="F191" s="5">
        <v>0</v>
      </c>
      <c r="G191" s="5">
        <v>0</v>
      </c>
      <c r="H191" s="5">
        <v>0</v>
      </c>
      <c r="I191" s="5">
        <v>0</v>
      </c>
      <c r="J191" s="4">
        <f t="shared" si="5"/>
        <v>0</v>
      </c>
    </row>
    <row r="192" spans="1:10" ht="27" customHeight="1">
      <c r="A192" s="89"/>
      <c r="B192" s="76"/>
      <c r="C192" s="77"/>
      <c r="D192" s="3" t="s">
        <v>59</v>
      </c>
      <c r="E192" s="5">
        <v>0</v>
      </c>
      <c r="F192" s="5">
        <v>0</v>
      </c>
      <c r="G192" s="5">
        <v>0</v>
      </c>
      <c r="H192" s="5">
        <v>0</v>
      </c>
      <c r="I192" s="5">
        <v>0</v>
      </c>
      <c r="J192" s="4">
        <f t="shared" si="5"/>
        <v>0</v>
      </c>
    </row>
    <row r="193" spans="1:10" ht="27" customHeight="1">
      <c r="A193" s="94" t="s">
        <v>27</v>
      </c>
      <c r="B193" s="87"/>
      <c r="C193" s="87"/>
      <c r="D193" s="88"/>
      <c r="E193" s="6">
        <f>SUM(E118,E123,E128,E133,E138,E143,E148,E153,E158,E163,E168,E173,E178,E183,E188)</f>
        <v>89.3</v>
      </c>
      <c r="F193" s="6">
        <f>SUM(F118,F123,F128,F133,F138,F143,F148,F153,F158,F163,F168,F173,F178,F183,F188)</f>
        <v>96.5</v>
      </c>
      <c r="G193" s="6">
        <f>SUM(G118,G123,G128,G133,G138,G143,G148,G153,G158,G163,G168,G173,G178,G183,G188)</f>
        <v>104.6</v>
      </c>
      <c r="H193" s="6">
        <f>SUM(H118,H123,H128,H133,H138,H143,H148,H153,H158,H163,H168,H173,H178,H183,H188)</f>
        <v>112.7</v>
      </c>
      <c r="I193" s="6">
        <f>SUM(I118,I123,I128,I133,I138,I143,I148,I153,I158,I163,I168,I173,I178,I183,I188)</f>
        <v>117.8</v>
      </c>
      <c r="J193" s="4">
        <f t="shared" si="5"/>
        <v>520.9</v>
      </c>
    </row>
    <row r="194" spans="1:11" ht="25.5" customHeight="1">
      <c r="A194" s="25"/>
      <c r="B194" s="26"/>
      <c r="C194" s="26"/>
      <c r="D194" s="27" t="s">
        <v>56</v>
      </c>
      <c r="E194" s="28">
        <f>E119+E124+E129+E134+E139+E144+E149+E154+E159+E164+E169+E174+E179+E184+E189</f>
        <v>0</v>
      </c>
      <c r="F194" s="28">
        <f>F119+F124+F129+F134+F139+F144+F149+F154+F159+F164+F169+F174+F179+F184+F189</f>
        <v>0</v>
      </c>
      <c r="G194" s="28">
        <f>G119+G124+G129+G134+G139+G144+G149+G154+G159+G164+G169+G174+G179+G184+G189</f>
        <v>0</v>
      </c>
      <c r="H194" s="28">
        <f>H119+H124+H129+H134+H139+H144+H149+H154+H159+H164+H169+H174+H179+H184+H189</f>
        <v>0</v>
      </c>
      <c r="I194" s="28">
        <f>I119+I124+I129+I134+I139+I144+I149+I154+I159+I164+I169+I174+I179+I184+I189</f>
        <v>0</v>
      </c>
      <c r="J194" s="4">
        <f t="shared" si="5"/>
        <v>0</v>
      </c>
      <c r="K194" s="14"/>
    </row>
    <row r="195" spans="1:11" ht="25.5" customHeight="1">
      <c r="A195" s="29"/>
      <c r="B195" s="30"/>
      <c r="C195" s="30"/>
      <c r="D195" s="31" t="s">
        <v>57</v>
      </c>
      <c r="E195" s="28">
        <f aca="true" t="shared" si="6" ref="E195:I197">E120+E125+E130+E135+E140+E145+E150+E155+E160+E165+E170+E175+E180+E185+E190</f>
        <v>54.5</v>
      </c>
      <c r="F195" s="28">
        <f t="shared" si="6"/>
        <v>59.7</v>
      </c>
      <c r="G195" s="28">
        <f t="shared" si="6"/>
        <v>65.8</v>
      </c>
      <c r="H195" s="28">
        <f t="shared" si="6"/>
        <v>71.9</v>
      </c>
      <c r="I195" s="28">
        <f t="shared" si="6"/>
        <v>76</v>
      </c>
      <c r="J195" s="4">
        <f t="shared" si="5"/>
        <v>327.9</v>
      </c>
      <c r="K195" s="14"/>
    </row>
    <row r="196" spans="1:11" ht="25.5" customHeight="1">
      <c r="A196" s="29"/>
      <c r="B196" s="30"/>
      <c r="C196" s="30"/>
      <c r="D196" s="31" t="s">
        <v>58</v>
      </c>
      <c r="E196" s="28">
        <f t="shared" si="6"/>
        <v>10</v>
      </c>
      <c r="F196" s="28">
        <f t="shared" si="6"/>
        <v>11</v>
      </c>
      <c r="G196" s="28">
        <f t="shared" si="6"/>
        <v>12</v>
      </c>
      <c r="H196" s="28">
        <f t="shared" si="6"/>
        <v>13</v>
      </c>
      <c r="I196" s="28">
        <f t="shared" si="6"/>
        <v>13</v>
      </c>
      <c r="J196" s="4">
        <f t="shared" si="5"/>
        <v>59</v>
      </c>
      <c r="K196" s="14"/>
    </row>
    <row r="197" spans="1:11" ht="25.5" customHeight="1">
      <c r="A197" s="29"/>
      <c r="B197" s="30"/>
      <c r="C197" s="30"/>
      <c r="D197" s="31" t="s">
        <v>59</v>
      </c>
      <c r="E197" s="28">
        <f t="shared" si="6"/>
        <v>24.8</v>
      </c>
      <c r="F197" s="28">
        <f t="shared" si="6"/>
        <v>25.8</v>
      </c>
      <c r="G197" s="28">
        <f t="shared" si="6"/>
        <v>26.8</v>
      </c>
      <c r="H197" s="28">
        <f t="shared" si="6"/>
        <v>27.8</v>
      </c>
      <c r="I197" s="28">
        <f t="shared" si="6"/>
        <v>28.8</v>
      </c>
      <c r="J197" s="4">
        <f t="shared" si="5"/>
        <v>134</v>
      </c>
      <c r="K197" s="14"/>
    </row>
    <row r="198" spans="1:10" ht="27" customHeight="1">
      <c r="A198" s="95" t="s">
        <v>199</v>
      </c>
      <c r="B198" s="96"/>
      <c r="C198" s="96"/>
      <c r="D198" s="96"/>
      <c r="E198" s="96"/>
      <c r="F198" s="96"/>
      <c r="G198" s="96"/>
      <c r="H198" s="96"/>
      <c r="I198" s="96"/>
      <c r="J198" s="97"/>
    </row>
    <row r="199" spans="1:10" ht="24.75" customHeight="1">
      <c r="A199" s="73">
        <v>1</v>
      </c>
      <c r="B199" s="74" t="s">
        <v>404</v>
      </c>
      <c r="C199" s="77" t="s">
        <v>26</v>
      </c>
      <c r="D199" s="3" t="s">
        <v>55</v>
      </c>
      <c r="E199" s="4">
        <f>SUM(E200:E203)</f>
        <v>0</v>
      </c>
      <c r="F199" s="4">
        <f>SUM(F200:F203)</f>
        <v>0</v>
      </c>
      <c r="G199" s="4">
        <f>SUM(G200:G203)</f>
        <v>0</v>
      </c>
      <c r="H199" s="4">
        <f>SUM(H200:H203)</f>
        <v>0</v>
      </c>
      <c r="I199" s="4">
        <f>SUM(I200:I203)</f>
        <v>0</v>
      </c>
      <c r="J199" s="4">
        <f t="shared" si="5"/>
        <v>0</v>
      </c>
    </row>
    <row r="200" spans="1:10" ht="24.75" customHeight="1">
      <c r="A200" s="73"/>
      <c r="B200" s="75"/>
      <c r="C200" s="77"/>
      <c r="D200" s="3" t="s">
        <v>56</v>
      </c>
      <c r="E200" s="5">
        <v>0</v>
      </c>
      <c r="F200" s="5">
        <v>0</v>
      </c>
      <c r="G200" s="5">
        <v>0</v>
      </c>
      <c r="H200" s="5">
        <v>0</v>
      </c>
      <c r="I200" s="5">
        <v>0</v>
      </c>
      <c r="J200" s="4">
        <f t="shared" si="5"/>
        <v>0</v>
      </c>
    </row>
    <row r="201" spans="1:10" ht="24.75" customHeight="1">
      <c r="A201" s="73"/>
      <c r="B201" s="75"/>
      <c r="C201" s="77"/>
      <c r="D201" s="3" t="s">
        <v>57</v>
      </c>
      <c r="E201" s="5">
        <v>0</v>
      </c>
      <c r="F201" s="5">
        <v>0</v>
      </c>
      <c r="G201" s="5">
        <v>0</v>
      </c>
      <c r="H201" s="5">
        <v>0</v>
      </c>
      <c r="I201" s="5">
        <v>0</v>
      </c>
      <c r="J201" s="4">
        <f aca="true" t="shared" si="7" ref="J201:J258">SUM(E201:I201)</f>
        <v>0</v>
      </c>
    </row>
    <row r="202" spans="1:10" ht="24.75" customHeight="1">
      <c r="A202" s="73"/>
      <c r="B202" s="75"/>
      <c r="C202" s="77"/>
      <c r="D202" s="3" t="s">
        <v>58</v>
      </c>
      <c r="E202" s="5">
        <v>0</v>
      </c>
      <c r="F202" s="5">
        <v>0</v>
      </c>
      <c r="G202" s="5">
        <v>0</v>
      </c>
      <c r="H202" s="5">
        <v>0</v>
      </c>
      <c r="I202" s="5">
        <v>0</v>
      </c>
      <c r="J202" s="4">
        <f t="shared" si="7"/>
        <v>0</v>
      </c>
    </row>
    <row r="203" spans="1:10" ht="24.75" customHeight="1">
      <c r="A203" s="73"/>
      <c r="B203" s="76"/>
      <c r="C203" s="77"/>
      <c r="D203" s="3" t="s">
        <v>59</v>
      </c>
      <c r="E203" s="5">
        <v>0</v>
      </c>
      <c r="F203" s="5">
        <v>0</v>
      </c>
      <c r="G203" s="5">
        <v>0</v>
      </c>
      <c r="H203" s="5">
        <v>0</v>
      </c>
      <c r="I203" s="5">
        <v>0</v>
      </c>
      <c r="J203" s="4">
        <f t="shared" si="7"/>
        <v>0</v>
      </c>
    </row>
    <row r="204" spans="1:10" ht="24.75" customHeight="1">
      <c r="A204" s="73">
        <v>2</v>
      </c>
      <c r="B204" s="74" t="s">
        <v>244</v>
      </c>
      <c r="C204" s="77" t="s">
        <v>292</v>
      </c>
      <c r="D204" s="3" t="s">
        <v>55</v>
      </c>
      <c r="E204" s="4">
        <f>SUM(E205:E208)</f>
        <v>5</v>
      </c>
      <c r="F204" s="4">
        <f>SUM(F205:F208)</f>
        <v>0</v>
      </c>
      <c r="G204" s="4">
        <f>SUM(G205:G208)</f>
        <v>0</v>
      </c>
      <c r="H204" s="4">
        <f>SUM(H205:H208)</f>
        <v>0</v>
      </c>
      <c r="I204" s="4">
        <f>SUM(I205:I208)</f>
        <v>0</v>
      </c>
      <c r="J204" s="4">
        <f t="shared" si="7"/>
        <v>5</v>
      </c>
    </row>
    <row r="205" spans="1:10" ht="24.75" customHeight="1">
      <c r="A205" s="73"/>
      <c r="B205" s="75"/>
      <c r="C205" s="77"/>
      <c r="D205" s="3" t="s">
        <v>56</v>
      </c>
      <c r="E205" s="5">
        <v>0</v>
      </c>
      <c r="F205" s="5">
        <v>0</v>
      </c>
      <c r="G205" s="5">
        <v>0</v>
      </c>
      <c r="H205" s="5">
        <v>0</v>
      </c>
      <c r="I205" s="5">
        <v>0</v>
      </c>
      <c r="J205" s="4">
        <f t="shared" si="7"/>
        <v>0</v>
      </c>
    </row>
    <row r="206" spans="1:10" ht="24.75" customHeight="1">
      <c r="A206" s="73"/>
      <c r="B206" s="75"/>
      <c r="C206" s="77"/>
      <c r="D206" s="3" t="s">
        <v>57</v>
      </c>
      <c r="E206" s="5">
        <v>5</v>
      </c>
      <c r="F206" s="5">
        <v>0</v>
      </c>
      <c r="G206" s="5">
        <v>0</v>
      </c>
      <c r="H206" s="5">
        <v>0</v>
      </c>
      <c r="I206" s="5">
        <v>0</v>
      </c>
      <c r="J206" s="4">
        <f t="shared" si="7"/>
        <v>5</v>
      </c>
    </row>
    <row r="207" spans="1:10" ht="24.75" customHeight="1">
      <c r="A207" s="73"/>
      <c r="B207" s="75"/>
      <c r="C207" s="77"/>
      <c r="D207" s="3" t="s">
        <v>58</v>
      </c>
      <c r="E207" s="5">
        <v>0</v>
      </c>
      <c r="F207" s="5">
        <v>0</v>
      </c>
      <c r="G207" s="5">
        <v>0</v>
      </c>
      <c r="H207" s="5">
        <v>0</v>
      </c>
      <c r="I207" s="5">
        <v>0</v>
      </c>
      <c r="J207" s="4">
        <f t="shared" si="7"/>
        <v>0</v>
      </c>
    </row>
    <row r="208" spans="1:10" ht="24.75" customHeight="1">
      <c r="A208" s="73"/>
      <c r="B208" s="76"/>
      <c r="C208" s="77"/>
      <c r="D208" s="3" t="s">
        <v>59</v>
      </c>
      <c r="E208" s="5">
        <v>0</v>
      </c>
      <c r="F208" s="5">
        <v>0</v>
      </c>
      <c r="G208" s="5">
        <v>0</v>
      </c>
      <c r="H208" s="5">
        <v>0</v>
      </c>
      <c r="I208" s="5">
        <v>0</v>
      </c>
      <c r="J208" s="4">
        <f t="shared" si="7"/>
        <v>0</v>
      </c>
    </row>
    <row r="209" spans="1:10" ht="34.5" customHeight="1">
      <c r="A209" s="73">
        <v>3</v>
      </c>
      <c r="B209" s="74" t="s">
        <v>137</v>
      </c>
      <c r="C209" s="78" t="s">
        <v>139</v>
      </c>
      <c r="D209" s="3" t="s">
        <v>55</v>
      </c>
      <c r="E209" s="4">
        <f>SUM(E210:E213)</f>
        <v>3</v>
      </c>
      <c r="F209" s="4">
        <f>SUM(F210:F213)</f>
        <v>0</v>
      </c>
      <c r="G209" s="4">
        <f>SUM(G210:G213)</f>
        <v>0</v>
      </c>
      <c r="H209" s="4">
        <f>SUM(H210:H213)</f>
        <v>0</v>
      </c>
      <c r="I209" s="4">
        <f>SUM(I210:I213)</f>
        <v>0</v>
      </c>
      <c r="J209" s="4">
        <f t="shared" si="7"/>
        <v>3</v>
      </c>
    </row>
    <row r="210" spans="1:10" ht="34.5" customHeight="1">
      <c r="A210" s="73"/>
      <c r="B210" s="65"/>
      <c r="C210" s="79"/>
      <c r="D210" s="3" t="s">
        <v>56</v>
      </c>
      <c r="E210" s="5">
        <v>0</v>
      </c>
      <c r="F210" s="5">
        <v>0</v>
      </c>
      <c r="G210" s="5">
        <v>0</v>
      </c>
      <c r="H210" s="5">
        <v>0</v>
      </c>
      <c r="I210" s="5">
        <v>0</v>
      </c>
      <c r="J210" s="4">
        <f t="shared" si="7"/>
        <v>0</v>
      </c>
    </row>
    <row r="211" spans="1:10" ht="34.5" customHeight="1">
      <c r="A211" s="73"/>
      <c r="B211" s="65"/>
      <c r="C211" s="79"/>
      <c r="D211" s="3" t="s">
        <v>57</v>
      </c>
      <c r="E211" s="5">
        <v>3</v>
      </c>
      <c r="F211" s="5">
        <v>0</v>
      </c>
      <c r="G211" s="5">
        <v>0</v>
      </c>
      <c r="H211" s="5">
        <v>0</v>
      </c>
      <c r="I211" s="5">
        <v>0</v>
      </c>
      <c r="J211" s="4">
        <f t="shared" si="7"/>
        <v>3</v>
      </c>
    </row>
    <row r="212" spans="1:10" ht="34.5" customHeight="1">
      <c r="A212" s="73"/>
      <c r="B212" s="98" t="s">
        <v>136</v>
      </c>
      <c r="C212" s="100" t="s">
        <v>138</v>
      </c>
      <c r="D212" s="3" t="s">
        <v>58</v>
      </c>
      <c r="E212" s="5">
        <v>0</v>
      </c>
      <c r="F212" s="5">
        <v>0</v>
      </c>
      <c r="G212" s="5">
        <v>0</v>
      </c>
      <c r="H212" s="5">
        <v>0</v>
      </c>
      <c r="I212" s="5">
        <v>0</v>
      </c>
      <c r="J212" s="4">
        <f t="shared" si="7"/>
        <v>0</v>
      </c>
    </row>
    <row r="213" spans="1:10" ht="34.5" customHeight="1">
      <c r="A213" s="73"/>
      <c r="B213" s="99"/>
      <c r="C213" s="101"/>
      <c r="D213" s="3" t="s">
        <v>59</v>
      </c>
      <c r="E213" s="5">
        <v>0</v>
      </c>
      <c r="F213" s="5">
        <v>0</v>
      </c>
      <c r="G213" s="5">
        <v>0</v>
      </c>
      <c r="H213" s="5">
        <v>0</v>
      </c>
      <c r="I213" s="5">
        <v>0</v>
      </c>
      <c r="J213" s="4">
        <f t="shared" si="7"/>
        <v>0</v>
      </c>
    </row>
    <row r="214" spans="1:10" ht="34.5" customHeight="1">
      <c r="A214" s="73">
        <v>4</v>
      </c>
      <c r="B214" s="74" t="s">
        <v>245</v>
      </c>
      <c r="C214" s="77" t="s">
        <v>188</v>
      </c>
      <c r="D214" s="3" t="s">
        <v>55</v>
      </c>
      <c r="E214" s="4">
        <f>SUM(E215:E218)</f>
        <v>0</v>
      </c>
      <c r="F214" s="4">
        <f>SUM(F215:F218)</f>
        <v>0</v>
      </c>
      <c r="G214" s="4">
        <f>SUM(G215:G218)</f>
        <v>0</v>
      </c>
      <c r="H214" s="4">
        <f>SUM(H215:H218)</f>
        <v>0</v>
      </c>
      <c r="I214" s="4">
        <f>SUM(I215:I218)</f>
        <v>0</v>
      </c>
      <c r="J214" s="4">
        <f t="shared" si="7"/>
        <v>0</v>
      </c>
    </row>
    <row r="215" spans="1:10" ht="34.5" customHeight="1">
      <c r="A215" s="73"/>
      <c r="B215" s="75"/>
      <c r="C215" s="77"/>
      <c r="D215" s="3" t="s">
        <v>56</v>
      </c>
      <c r="E215" s="5">
        <v>0</v>
      </c>
      <c r="F215" s="5">
        <v>0</v>
      </c>
      <c r="G215" s="5">
        <v>0</v>
      </c>
      <c r="H215" s="5">
        <v>0</v>
      </c>
      <c r="I215" s="5">
        <v>0</v>
      </c>
      <c r="J215" s="4">
        <f t="shared" si="7"/>
        <v>0</v>
      </c>
    </row>
    <row r="216" spans="1:10" ht="34.5" customHeight="1">
      <c r="A216" s="73"/>
      <c r="B216" s="75"/>
      <c r="C216" s="77"/>
      <c r="D216" s="3" t="s">
        <v>57</v>
      </c>
      <c r="E216" s="5">
        <v>0</v>
      </c>
      <c r="F216" s="5">
        <v>0</v>
      </c>
      <c r="G216" s="5">
        <v>0</v>
      </c>
      <c r="H216" s="5">
        <v>0</v>
      </c>
      <c r="I216" s="5">
        <v>0</v>
      </c>
      <c r="J216" s="4">
        <f t="shared" si="7"/>
        <v>0</v>
      </c>
    </row>
    <row r="217" spans="1:10" ht="34.5" customHeight="1">
      <c r="A217" s="73"/>
      <c r="B217" s="75"/>
      <c r="C217" s="77"/>
      <c r="D217" s="3" t="s">
        <v>58</v>
      </c>
      <c r="E217" s="5">
        <v>0</v>
      </c>
      <c r="F217" s="5">
        <v>0</v>
      </c>
      <c r="G217" s="5">
        <v>0</v>
      </c>
      <c r="H217" s="5">
        <v>0</v>
      </c>
      <c r="I217" s="5">
        <v>0</v>
      </c>
      <c r="J217" s="4">
        <f t="shared" si="7"/>
        <v>0</v>
      </c>
    </row>
    <row r="218" spans="1:10" ht="34.5" customHeight="1">
      <c r="A218" s="73"/>
      <c r="B218" s="76"/>
      <c r="C218" s="77"/>
      <c r="D218" s="3" t="s">
        <v>59</v>
      </c>
      <c r="E218" s="5">
        <v>0</v>
      </c>
      <c r="F218" s="5">
        <v>0</v>
      </c>
      <c r="G218" s="5">
        <v>0</v>
      </c>
      <c r="H218" s="5">
        <v>0</v>
      </c>
      <c r="I218" s="5">
        <v>0</v>
      </c>
      <c r="J218" s="4">
        <f t="shared" si="7"/>
        <v>0</v>
      </c>
    </row>
    <row r="219" spans="1:10" ht="34.5" customHeight="1">
      <c r="A219" s="73">
        <v>5</v>
      </c>
      <c r="B219" s="74" t="s">
        <v>246</v>
      </c>
      <c r="C219" s="77" t="s">
        <v>292</v>
      </c>
      <c r="D219" s="3" t="s">
        <v>55</v>
      </c>
      <c r="E219" s="4">
        <f>SUM(E220:E223)</f>
        <v>0</v>
      </c>
      <c r="F219" s="4">
        <f>SUM(F220:F223)</f>
        <v>0</v>
      </c>
      <c r="G219" s="4">
        <f>SUM(G220:G223)</f>
        <v>0</v>
      </c>
      <c r="H219" s="4">
        <f>SUM(H220:H223)</f>
        <v>0</v>
      </c>
      <c r="I219" s="4">
        <f>SUM(I220:I223)</f>
        <v>0</v>
      </c>
      <c r="J219" s="4">
        <f t="shared" si="7"/>
        <v>0</v>
      </c>
    </row>
    <row r="220" spans="1:10" ht="34.5" customHeight="1">
      <c r="A220" s="73"/>
      <c r="B220" s="75"/>
      <c r="C220" s="77"/>
      <c r="D220" s="3" t="s">
        <v>56</v>
      </c>
      <c r="E220" s="5">
        <v>0</v>
      </c>
      <c r="F220" s="5">
        <v>0</v>
      </c>
      <c r="G220" s="5">
        <v>0</v>
      </c>
      <c r="H220" s="5">
        <v>0</v>
      </c>
      <c r="I220" s="5">
        <v>0</v>
      </c>
      <c r="J220" s="4">
        <f t="shared" si="7"/>
        <v>0</v>
      </c>
    </row>
    <row r="221" spans="1:10" ht="34.5" customHeight="1">
      <c r="A221" s="73"/>
      <c r="B221" s="75"/>
      <c r="C221" s="77"/>
      <c r="D221" s="3" t="s">
        <v>57</v>
      </c>
      <c r="E221" s="5">
        <v>0</v>
      </c>
      <c r="F221" s="5">
        <v>0</v>
      </c>
      <c r="G221" s="5">
        <v>0</v>
      </c>
      <c r="H221" s="5">
        <v>0</v>
      </c>
      <c r="I221" s="5">
        <v>0</v>
      </c>
      <c r="J221" s="4">
        <f t="shared" si="7"/>
        <v>0</v>
      </c>
    </row>
    <row r="222" spans="1:10" ht="34.5" customHeight="1">
      <c r="A222" s="73"/>
      <c r="B222" s="75"/>
      <c r="C222" s="77"/>
      <c r="D222" s="3" t="s">
        <v>58</v>
      </c>
      <c r="E222" s="5">
        <v>0</v>
      </c>
      <c r="F222" s="5">
        <v>0</v>
      </c>
      <c r="G222" s="5">
        <v>0</v>
      </c>
      <c r="H222" s="5">
        <v>0</v>
      </c>
      <c r="I222" s="5">
        <v>0</v>
      </c>
      <c r="J222" s="4">
        <f t="shared" si="7"/>
        <v>0</v>
      </c>
    </row>
    <row r="223" spans="1:10" ht="34.5" customHeight="1">
      <c r="A223" s="73"/>
      <c r="B223" s="76"/>
      <c r="C223" s="77"/>
      <c r="D223" s="3" t="s">
        <v>59</v>
      </c>
      <c r="E223" s="5">
        <v>0</v>
      </c>
      <c r="F223" s="5">
        <v>0</v>
      </c>
      <c r="G223" s="5">
        <v>0</v>
      </c>
      <c r="H223" s="5">
        <v>0</v>
      </c>
      <c r="I223" s="5">
        <v>0</v>
      </c>
      <c r="J223" s="4">
        <f t="shared" si="7"/>
        <v>0</v>
      </c>
    </row>
    <row r="224" spans="1:10" ht="24.75" customHeight="1">
      <c r="A224" s="73">
        <v>6</v>
      </c>
      <c r="B224" s="74" t="s">
        <v>200</v>
      </c>
      <c r="C224" s="77" t="s">
        <v>26</v>
      </c>
      <c r="D224" s="3" t="s">
        <v>55</v>
      </c>
      <c r="E224" s="4">
        <f>SUM(E225:E228)</f>
        <v>0</v>
      </c>
      <c r="F224" s="4">
        <f>SUM(F225:F228)</f>
        <v>0</v>
      </c>
      <c r="G224" s="4">
        <f>SUM(G225:G228)</f>
        <v>0</v>
      </c>
      <c r="H224" s="4">
        <f>SUM(H225:H228)</f>
        <v>0</v>
      </c>
      <c r="I224" s="4">
        <f>SUM(I225:I228)</f>
        <v>0</v>
      </c>
      <c r="J224" s="4">
        <f t="shared" si="7"/>
        <v>0</v>
      </c>
    </row>
    <row r="225" spans="1:10" ht="24.75" customHeight="1">
      <c r="A225" s="73"/>
      <c r="B225" s="75"/>
      <c r="C225" s="77"/>
      <c r="D225" s="3" t="s">
        <v>56</v>
      </c>
      <c r="E225" s="5">
        <v>0</v>
      </c>
      <c r="F225" s="5">
        <v>0</v>
      </c>
      <c r="G225" s="5">
        <v>0</v>
      </c>
      <c r="H225" s="5">
        <v>0</v>
      </c>
      <c r="I225" s="5">
        <v>0</v>
      </c>
      <c r="J225" s="4">
        <f t="shared" si="7"/>
        <v>0</v>
      </c>
    </row>
    <row r="226" spans="1:10" ht="24.75" customHeight="1">
      <c r="A226" s="73"/>
      <c r="B226" s="75"/>
      <c r="C226" s="77"/>
      <c r="D226" s="3" t="s">
        <v>57</v>
      </c>
      <c r="E226" s="5">
        <v>0</v>
      </c>
      <c r="F226" s="5">
        <v>0</v>
      </c>
      <c r="G226" s="5">
        <v>0</v>
      </c>
      <c r="H226" s="5">
        <v>0</v>
      </c>
      <c r="I226" s="5">
        <v>0</v>
      </c>
      <c r="J226" s="4">
        <f t="shared" si="7"/>
        <v>0</v>
      </c>
    </row>
    <row r="227" spans="1:10" ht="24.75" customHeight="1">
      <c r="A227" s="73"/>
      <c r="B227" s="75"/>
      <c r="C227" s="77"/>
      <c r="D227" s="3" t="s">
        <v>58</v>
      </c>
      <c r="E227" s="5">
        <v>0</v>
      </c>
      <c r="F227" s="5">
        <v>0</v>
      </c>
      <c r="G227" s="5">
        <v>0</v>
      </c>
      <c r="H227" s="5">
        <v>0</v>
      </c>
      <c r="I227" s="5">
        <v>0</v>
      </c>
      <c r="J227" s="4">
        <f t="shared" si="7"/>
        <v>0</v>
      </c>
    </row>
    <row r="228" spans="1:10" ht="24.75" customHeight="1">
      <c r="A228" s="73"/>
      <c r="B228" s="76"/>
      <c r="C228" s="77"/>
      <c r="D228" s="3" t="s">
        <v>59</v>
      </c>
      <c r="E228" s="5">
        <v>0</v>
      </c>
      <c r="F228" s="5">
        <v>0</v>
      </c>
      <c r="G228" s="5">
        <v>0</v>
      </c>
      <c r="H228" s="5">
        <v>0</v>
      </c>
      <c r="I228" s="5">
        <v>0</v>
      </c>
      <c r="J228" s="4">
        <f t="shared" si="7"/>
        <v>0</v>
      </c>
    </row>
    <row r="229" spans="1:10" ht="24.75" customHeight="1">
      <c r="A229" s="73">
        <v>7</v>
      </c>
      <c r="B229" s="74" t="s">
        <v>405</v>
      </c>
      <c r="C229" s="77" t="s">
        <v>292</v>
      </c>
      <c r="D229" s="3" t="s">
        <v>55</v>
      </c>
      <c r="E229" s="4">
        <f>SUM(E230:E233)</f>
        <v>4</v>
      </c>
      <c r="F229" s="4">
        <f>SUM(F230:F233)</f>
        <v>4</v>
      </c>
      <c r="G229" s="4">
        <f>SUM(G230:G233)</f>
        <v>4</v>
      </c>
      <c r="H229" s="4">
        <f>SUM(H230:H233)</f>
        <v>4</v>
      </c>
      <c r="I229" s="4">
        <f>SUM(I230:I233)</f>
        <v>4</v>
      </c>
      <c r="J229" s="4">
        <f t="shared" si="7"/>
        <v>20</v>
      </c>
    </row>
    <row r="230" spans="1:10" ht="24.75" customHeight="1">
      <c r="A230" s="73"/>
      <c r="B230" s="75"/>
      <c r="C230" s="77"/>
      <c r="D230" s="3" t="s">
        <v>56</v>
      </c>
      <c r="E230" s="5">
        <v>0</v>
      </c>
      <c r="F230" s="5">
        <v>0</v>
      </c>
      <c r="G230" s="5">
        <v>0</v>
      </c>
      <c r="H230" s="5">
        <v>0</v>
      </c>
      <c r="I230" s="5">
        <v>0</v>
      </c>
      <c r="J230" s="4">
        <f t="shared" si="7"/>
        <v>0</v>
      </c>
    </row>
    <row r="231" spans="1:10" ht="24.75" customHeight="1">
      <c r="A231" s="73"/>
      <c r="B231" s="75"/>
      <c r="C231" s="77"/>
      <c r="D231" s="3" t="s">
        <v>57</v>
      </c>
      <c r="E231" s="5">
        <v>4</v>
      </c>
      <c r="F231" s="5">
        <v>4</v>
      </c>
      <c r="G231" s="5">
        <v>4</v>
      </c>
      <c r="H231" s="5">
        <v>4</v>
      </c>
      <c r="I231" s="5">
        <v>4</v>
      </c>
      <c r="J231" s="4">
        <f t="shared" si="7"/>
        <v>20</v>
      </c>
    </row>
    <row r="232" spans="1:10" ht="24.75" customHeight="1">
      <c r="A232" s="73"/>
      <c r="B232" s="75"/>
      <c r="C232" s="77"/>
      <c r="D232" s="3" t="s">
        <v>58</v>
      </c>
      <c r="E232" s="5">
        <v>0</v>
      </c>
      <c r="F232" s="5">
        <v>0</v>
      </c>
      <c r="G232" s="5">
        <v>0</v>
      </c>
      <c r="H232" s="5">
        <v>0</v>
      </c>
      <c r="I232" s="5">
        <v>0</v>
      </c>
      <c r="J232" s="4">
        <f t="shared" si="7"/>
        <v>0</v>
      </c>
    </row>
    <row r="233" spans="1:10" ht="24.75" customHeight="1">
      <c r="A233" s="73"/>
      <c r="B233" s="76"/>
      <c r="C233" s="77"/>
      <c r="D233" s="3" t="s">
        <v>59</v>
      </c>
      <c r="E233" s="5">
        <v>0</v>
      </c>
      <c r="F233" s="5">
        <v>0</v>
      </c>
      <c r="G233" s="5">
        <v>0</v>
      </c>
      <c r="H233" s="5">
        <v>0</v>
      </c>
      <c r="I233" s="5">
        <v>0</v>
      </c>
      <c r="J233" s="4">
        <f t="shared" si="7"/>
        <v>0</v>
      </c>
    </row>
    <row r="234" spans="1:10" ht="24.75" customHeight="1">
      <c r="A234" s="73">
        <v>8</v>
      </c>
      <c r="B234" s="74" t="s">
        <v>201</v>
      </c>
      <c r="C234" s="77" t="s">
        <v>395</v>
      </c>
      <c r="D234" s="3" t="s">
        <v>55</v>
      </c>
      <c r="E234" s="4">
        <f>SUM(E235:E238)</f>
        <v>0</v>
      </c>
      <c r="F234" s="4">
        <f>SUM(F235:F238)</f>
        <v>0</v>
      </c>
      <c r="G234" s="4">
        <f>SUM(G235:G238)</f>
        <v>0</v>
      </c>
      <c r="H234" s="4">
        <f>SUM(H235:H238)</f>
        <v>0</v>
      </c>
      <c r="I234" s="4">
        <f>SUM(I235:I238)</f>
        <v>0</v>
      </c>
      <c r="J234" s="4">
        <f t="shared" si="7"/>
        <v>0</v>
      </c>
    </row>
    <row r="235" spans="1:10" ht="24.75" customHeight="1">
      <c r="A235" s="73"/>
      <c r="B235" s="75"/>
      <c r="C235" s="77"/>
      <c r="D235" s="3" t="s">
        <v>56</v>
      </c>
      <c r="E235" s="5">
        <v>0</v>
      </c>
      <c r="F235" s="5">
        <v>0</v>
      </c>
      <c r="G235" s="5">
        <v>0</v>
      </c>
      <c r="H235" s="5">
        <v>0</v>
      </c>
      <c r="I235" s="5">
        <v>0</v>
      </c>
      <c r="J235" s="4">
        <f t="shared" si="7"/>
        <v>0</v>
      </c>
    </row>
    <row r="236" spans="1:10" ht="24.75" customHeight="1">
      <c r="A236" s="73"/>
      <c r="B236" s="75"/>
      <c r="C236" s="77"/>
      <c r="D236" s="3" t="s">
        <v>57</v>
      </c>
      <c r="E236" s="5">
        <v>0</v>
      </c>
      <c r="F236" s="5">
        <v>0</v>
      </c>
      <c r="G236" s="5">
        <v>0</v>
      </c>
      <c r="H236" s="5">
        <v>0</v>
      </c>
      <c r="I236" s="5">
        <v>0</v>
      </c>
      <c r="J236" s="4">
        <f t="shared" si="7"/>
        <v>0</v>
      </c>
    </row>
    <row r="237" spans="1:10" ht="24.75" customHeight="1">
      <c r="A237" s="73"/>
      <c r="B237" s="75"/>
      <c r="C237" s="77"/>
      <c r="D237" s="3" t="s">
        <v>58</v>
      </c>
      <c r="E237" s="5">
        <v>0</v>
      </c>
      <c r="F237" s="5">
        <v>0</v>
      </c>
      <c r="G237" s="5">
        <v>0</v>
      </c>
      <c r="H237" s="5">
        <v>0</v>
      </c>
      <c r="I237" s="5">
        <v>0</v>
      </c>
      <c r="J237" s="4">
        <f t="shared" si="7"/>
        <v>0</v>
      </c>
    </row>
    <row r="238" spans="1:10" ht="24.75" customHeight="1">
      <c r="A238" s="73"/>
      <c r="B238" s="76"/>
      <c r="C238" s="77"/>
      <c r="D238" s="3" t="s">
        <v>59</v>
      </c>
      <c r="E238" s="5">
        <v>0</v>
      </c>
      <c r="F238" s="5">
        <v>0</v>
      </c>
      <c r="G238" s="5">
        <v>0</v>
      </c>
      <c r="H238" s="5">
        <v>0</v>
      </c>
      <c r="I238" s="5">
        <v>0</v>
      </c>
      <c r="J238" s="4">
        <f t="shared" si="7"/>
        <v>0</v>
      </c>
    </row>
    <row r="239" spans="1:10" ht="30" customHeight="1">
      <c r="A239" s="73">
        <v>9</v>
      </c>
      <c r="B239" s="74" t="s">
        <v>247</v>
      </c>
      <c r="C239" s="77" t="s">
        <v>396</v>
      </c>
      <c r="D239" s="3" t="s">
        <v>55</v>
      </c>
      <c r="E239" s="4">
        <f>SUM(E240:E243)</f>
        <v>6</v>
      </c>
      <c r="F239" s="4">
        <f>SUM(F240:F243)</f>
        <v>6</v>
      </c>
      <c r="G239" s="4">
        <f>SUM(G240:G243)</f>
        <v>6</v>
      </c>
      <c r="H239" s="4">
        <f>SUM(H240:H243)</f>
        <v>6</v>
      </c>
      <c r="I239" s="4">
        <f>SUM(I240:I243)</f>
        <v>6</v>
      </c>
      <c r="J239" s="4">
        <f t="shared" si="7"/>
        <v>30</v>
      </c>
    </row>
    <row r="240" spans="1:10" ht="30" customHeight="1">
      <c r="A240" s="73"/>
      <c r="B240" s="75"/>
      <c r="C240" s="77"/>
      <c r="D240" s="3" t="s">
        <v>56</v>
      </c>
      <c r="E240" s="5">
        <v>0</v>
      </c>
      <c r="F240" s="5">
        <v>0</v>
      </c>
      <c r="G240" s="5">
        <v>0</v>
      </c>
      <c r="H240" s="5">
        <v>0</v>
      </c>
      <c r="I240" s="5">
        <v>0</v>
      </c>
      <c r="J240" s="4">
        <f t="shared" si="7"/>
        <v>0</v>
      </c>
    </row>
    <row r="241" spans="1:10" ht="30" customHeight="1">
      <c r="A241" s="73"/>
      <c r="B241" s="75"/>
      <c r="C241" s="77"/>
      <c r="D241" s="3" t="s">
        <v>57</v>
      </c>
      <c r="E241" s="5">
        <v>4</v>
      </c>
      <c r="F241" s="5">
        <v>4</v>
      </c>
      <c r="G241" s="5">
        <v>4</v>
      </c>
      <c r="H241" s="5">
        <v>4</v>
      </c>
      <c r="I241" s="5">
        <v>4</v>
      </c>
      <c r="J241" s="4">
        <f t="shared" si="7"/>
        <v>20</v>
      </c>
    </row>
    <row r="242" spans="1:10" ht="30" customHeight="1">
      <c r="A242" s="73"/>
      <c r="B242" s="75"/>
      <c r="C242" s="77"/>
      <c r="D242" s="3" t="s">
        <v>58</v>
      </c>
      <c r="E242" s="5">
        <v>0</v>
      </c>
      <c r="F242" s="5">
        <v>0</v>
      </c>
      <c r="G242" s="5">
        <v>0</v>
      </c>
      <c r="H242" s="5">
        <v>0</v>
      </c>
      <c r="I242" s="5">
        <v>0</v>
      </c>
      <c r="J242" s="4">
        <f t="shared" si="7"/>
        <v>0</v>
      </c>
    </row>
    <row r="243" spans="1:10" ht="30" customHeight="1">
      <c r="A243" s="73"/>
      <c r="B243" s="76"/>
      <c r="C243" s="77"/>
      <c r="D243" s="3" t="s">
        <v>59</v>
      </c>
      <c r="E243" s="5">
        <v>2</v>
      </c>
      <c r="F243" s="5">
        <v>2</v>
      </c>
      <c r="G243" s="5">
        <v>2</v>
      </c>
      <c r="H243" s="5">
        <v>2</v>
      </c>
      <c r="I243" s="5">
        <v>2</v>
      </c>
      <c r="J243" s="4">
        <f t="shared" si="7"/>
        <v>10</v>
      </c>
    </row>
    <row r="244" spans="1:10" ht="30" customHeight="1">
      <c r="A244" s="73">
        <v>10</v>
      </c>
      <c r="B244" s="74" t="s">
        <v>248</v>
      </c>
      <c r="C244" s="78" t="s">
        <v>339</v>
      </c>
      <c r="D244" s="3" t="s">
        <v>55</v>
      </c>
      <c r="E244" s="4">
        <f>SUM(E245:E248)</f>
        <v>0</v>
      </c>
      <c r="F244" s="4">
        <f>SUM(F245:F248)</f>
        <v>0</v>
      </c>
      <c r="G244" s="4">
        <f>SUM(G245:G248)</f>
        <v>0</v>
      </c>
      <c r="H244" s="4">
        <f>SUM(H245:H248)</f>
        <v>0</v>
      </c>
      <c r="I244" s="4">
        <f>SUM(I245:I248)</f>
        <v>0</v>
      </c>
      <c r="J244" s="4">
        <f t="shared" si="7"/>
        <v>0</v>
      </c>
    </row>
    <row r="245" spans="1:10" ht="30" customHeight="1">
      <c r="A245" s="73"/>
      <c r="B245" s="75"/>
      <c r="C245" s="79"/>
      <c r="D245" s="3" t="s">
        <v>56</v>
      </c>
      <c r="E245" s="5">
        <v>0</v>
      </c>
      <c r="F245" s="5">
        <v>0</v>
      </c>
      <c r="G245" s="5">
        <v>0</v>
      </c>
      <c r="H245" s="5">
        <v>0</v>
      </c>
      <c r="I245" s="5">
        <v>0</v>
      </c>
      <c r="J245" s="4">
        <f t="shared" si="7"/>
        <v>0</v>
      </c>
    </row>
    <row r="246" spans="1:10" ht="30" customHeight="1">
      <c r="A246" s="73"/>
      <c r="B246" s="75"/>
      <c r="C246" s="79"/>
      <c r="D246" s="3" t="s">
        <v>57</v>
      </c>
      <c r="E246" s="5">
        <v>0</v>
      </c>
      <c r="F246" s="5">
        <v>0</v>
      </c>
      <c r="G246" s="5">
        <v>0</v>
      </c>
      <c r="H246" s="5">
        <v>0</v>
      </c>
      <c r="I246" s="5">
        <v>0</v>
      </c>
      <c r="J246" s="4">
        <f t="shared" si="7"/>
        <v>0</v>
      </c>
    </row>
    <row r="247" spans="1:10" ht="30" customHeight="1">
      <c r="A247" s="73"/>
      <c r="B247" s="75"/>
      <c r="C247" s="79" t="s">
        <v>338</v>
      </c>
      <c r="D247" s="3" t="s">
        <v>58</v>
      </c>
      <c r="E247" s="5">
        <v>0</v>
      </c>
      <c r="F247" s="5">
        <v>0</v>
      </c>
      <c r="G247" s="5">
        <v>0</v>
      </c>
      <c r="H247" s="5">
        <v>0</v>
      </c>
      <c r="I247" s="5">
        <v>0</v>
      </c>
      <c r="J247" s="4">
        <f t="shared" si="7"/>
        <v>0</v>
      </c>
    </row>
    <row r="248" spans="1:10" ht="30" customHeight="1">
      <c r="A248" s="73"/>
      <c r="B248" s="76"/>
      <c r="C248" s="80"/>
      <c r="D248" s="3" t="s">
        <v>59</v>
      </c>
      <c r="E248" s="5">
        <v>0</v>
      </c>
      <c r="F248" s="5">
        <v>0</v>
      </c>
      <c r="G248" s="5">
        <v>0</v>
      </c>
      <c r="H248" s="5">
        <v>0</v>
      </c>
      <c r="I248" s="5">
        <v>0</v>
      </c>
      <c r="J248" s="4">
        <f t="shared" si="7"/>
        <v>0</v>
      </c>
    </row>
    <row r="249" spans="1:10" ht="30" customHeight="1">
      <c r="A249" s="73">
        <v>11</v>
      </c>
      <c r="B249" s="74" t="s">
        <v>295</v>
      </c>
      <c r="C249" s="77" t="s">
        <v>26</v>
      </c>
      <c r="D249" s="3" t="s">
        <v>55</v>
      </c>
      <c r="E249" s="4">
        <f>SUM(E250:E253)</f>
        <v>0</v>
      </c>
      <c r="F249" s="4">
        <f>SUM(F250:F253)</f>
        <v>0</v>
      </c>
      <c r="G249" s="4">
        <f>SUM(G250:G253)</f>
        <v>0</v>
      </c>
      <c r="H249" s="4">
        <f>SUM(H250:H253)</f>
        <v>0</v>
      </c>
      <c r="I249" s="4">
        <f>SUM(I250:I253)</f>
        <v>0</v>
      </c>
      <c r="J249" s="4">
        <f t="shared" si="7"/>
        <v>0</v>
      </c>
    </row>
    <row r="250" spans="1:10" ht="30" customHeight="1">
      <c r="A250" s="73"/>
      <c r="B250" s="75"/>
      <c r="C250" s="77"/>
      <c r="D250" s="3" t="s">
        <v>56</v>
      </c>
      <c r="E250" s="5">
        <v>0</v>
      </c>
      <c r="F250" s="5">
        <v>0</v>
      </c>
      <c r="G250" s="5">
        <v>0</v>
      </c>
      <c r="H250" s="5">
        <v>0</v>
      </c>
      <c r="I250" s="5">
        <v>0</v>
      </c>
      <c r="J250" s="4">
        <f t="shared" si="7"/>
        <v>0</v>
      </c>
    </row>
    <row r="251" spans="1:10" ht="30" customHeight="1">
      <c r="A251" s="73"/>
      <c r="B251" s="75"/>
      <c r="C251" s="77"/>
      <c r="D251" s="3" t="s">
        <v>57</v>
      </c>
      <c r="E251" s="5">
        <v>0</v>
      </c>
      <c r="F251" s="5">
        <v>0</v>
      </c>
      <c r="G251" s="5">
        <v>0</v>
      </c>
      <c r="H251" s="5">
        <v>0</v>
      </c>
      <c r="I251" s="5">
        <v>0</v>
      </c>
      <c r="J251" s="4">
        <f t="shared" si="7"/>
        <v>0</v>
      </c>
    </row>
    <row r="252" spans="1:10" ht="30" customHeight="1">
      <c r="A252" s="73"/>
      <c r="B252" s="75"/>
      <c r="C252" s="77"/>
      <c r="D252" s="3" t="s">
        <v>58</v>
      </c>
      <c r="E252" s="5">
        <v>0</v>
      </c>
      <c r="F252" s="5">
        <v>0</v>
      </c>
      <c r="G252" s="5">
        <v>0</v>
      </c>
      <c r="H252" s="5">
        <v>0</v>
      </c>
      <c r="I252" s="5">
        <v>0</v>
      </c>
      <c r="J252" s="4">
        <f t="shared" si="7"/>
        <v>0</v>
      </c>
    </row>
    <row r="253" spans="1:10" ht="30" customHeight="1">
      <c r="A253" s="73"/>
      <c r="B253" s="76"/>
      <c r="C253" s="77"/>
      <c r="D253" s="3" t="s">
        <v>59</v>
      </c>
      <c r="E253" s="5">
        <v>0</v>
      </c>
      <c r="F253" s="5">
        <v>0</v>
      </c>
      <c r="G253" s="5">
        <v>0</v>
      </c>
      <c r="H253" s="5">
        <v>0</v>
      </c>
      <c r="I253" s="5">
        <v>0</v>
      </c>
      <c r="J253" s="4">
        <f t="shared" si="7"/>
        <v>0</v>
      </c>
    </row>
    <row r="254" spans="1:10" ht="31.5" customHeight="1">
      <c r="A254" s="86" t="s">
        <v>27</v>
      </c>
      <c r="B254" s="87"/>
      <c r="C254" s="87"/>
      <c r="D254" s="88"/>
      <c r="E254" s="4">
        <f>SUM(E199,E204,E209,E214,E219,E224,E229,E239,E244,E249)</f>
        <v>18</v>
      </c>
      <c r="F254" s="4">
        <f>SUM(F199,F204,F209,F214,F219,F224,F229,F239,F244,F249)</f>
        <v>10</v>
      </c>
      <c r="G254" s="4">
        <f>SUM(G199,G204,G209,G214,G219,G224,G229,G239,G244,G249)</f>
        <v>10</v>
      </c>
      <c r="H254" s="4">
        <f>SUM(H199,H204,H209,H214,H219,H224,H229,H239,H244,H249)</f>
        <v>10</v>
      </c>
      <c r="I254" s="4">
        <f>SUM(I199,I204,I209,I214,I219,I224,I229,I239,I244,I249)</f>
        <v>10</v>
      </c>
      <c r="J254" s="4">
        <f t="shared" si="7"/>
        <v>58</v>
      </c>
    </row>
    <row r="255" spans="1:11" ht="31.5" customHeight="1">
      <c r="A255" s="25"/>
      <c r="B255" s="26"/>
      <c r="C255" s="26"/>
      <c r="D255" s="27" t="s">
        <v>56</v>
      </c>
      <c r="E255" s="28">
        <f>E200+E205+E210+E215+E220+E225+E230+E235+E240+E245+E250</f>
        <v>0</v>
      </c>
      <c r="F255" s="28">
        <f>F200+F205+F210+F215+F220+F225+F230+F235+F240+F245+F250</f>
        <v>0</v>
      </c>
      <c r="G255" s="28">
        <f>G200+G205+G210+G215+G220+G225+G230+G235+G240+G245+G250</f>
        <v>0</v>
      </c>
      <c r="H255" s="28">
        <f>H200+H205+H210+H215+H220+H225+H230+H235+H240+H245+H250</f>
        <v>0</v>
      </c>
      <c r="I255" s="28">
        <f>I200+I205+I210+I215+I220+I225+I230+I235+I240+I245+I250</f>
        <v>0</v>
      </c>
      <c r="J255" s="4">
        <f t="shared" si="7"/>
        <v>0</v>
      </c>
      <c r="K255" s="14"/>
    </row>
    <row r="256" spans="1:11" ht="31.5" customHeight="1">
      <c r="A256" s="29"/>
      <c r="B256" s="30"/>
      <c r="C256" s="30"/>
      <c r="D256" s="31" t="s">
        <v>57</v>
      </c>
      <c r="E256" s="28">
        <f aca="true" t="shared" si="8" ref="E256:I258">E201+E206+E211+E216+E221+E226+E231+E236+E241+E246+E251</f>
        <v>16</v>
      </c>
      <c r="F256" s="28">
        <f t="shared" si="8"/>
        <v>8</v>
      </c>
      <c r="G256" s="28">
        <f t="shared" si="8"/>
        <v>8</v>
      </c>
      <c r="H256" s="28">
        <f t="shared" si="8"/>
        <v>8</v>
      </c>
      <c r="I256" s="28">
        <f t="shared" si="8"/>
        <v>8</v>
      </c>
      <c r="J256" s="4">
        <f t="shared" si="7"/>
        <v>48</v>
      </c>
      <c r="K256" s="14"/>
    </row>
    <row r="257" spans="1:11" ht="31.5" customHeight="1">
      <c r="A257" s="29"/>
      <c r="B257" s="30"/>
      <c r="C257" s="30"/>
      <c r="D257" s="31" t="s">
        <v>58</v>
      </c>
      <c r="E257" s="28">
        <f t="shared" si="8"/>
        <v>0</v>
      </c>
      <c r="F257" s="28">
        <f t="shared" si="8"/>
        <v>0</v>
      </c>
      <c r="G257" s="28">
        <f t="shared" si="8"/>
        <v>0</v>
      </c>
      <c r="H257" s="28">
        <f t="shared" si="8"/>
        <v>0</v>
      </c>
      <c r="I257" s="28">
        <f t="shared" si="8"/>
        <v>0</v>
      </c>
      <c r="J257" s="4">
        <f t="shared" si="7"/>
        <v>0</v>
      </c>
      <c r="K257" s="14"/>
    </row>
    <row r="258" spans="1:11" ht="31.5" customHeight="1">
      <c r="A258" s="29"/>
      <c r="B258" s="30"/>
      <c r="C258" s="30"/>
      <c r="D258" s="31" t="s">
        <v>59</v>
      </c>
      <c r="E258" s="28">
        <f t="shared" si="8"/>
        <v>2</v>
      </c>
      <c r="F258" s="28">
        <f t="shared" si="8"/>
        <v>2</v>
      </c>
      <c r="G258" s="28">
        <f t="shared" si="8"/>
        <v>2</v>
      </c>
      <c r="H258" s="28">
        <f t="shared" si="8"/>
        <v>2</v>
      </c>
      <c r="I258" s="28">
        <f t="shared" si="8"/>
        <v>2</v>
      </c>
      <c r="J258" s="4">
        <f t="shared" si="7"/>
        <v>10</v>
      </c>
      <c r="K258" s="14"/>
    </row>
    <row r="259" spans="1:10" ht="31.5" customHeight="1">
      <c r="A259" s="69" t="s">
        <v>398</v>
      </c>
      <c r="B259" s="62"/>
      <c r="C259" s="62"/>
      <c r="D259" s="62"/>
      <c r="E259" s="62"/>
      <c r="F259" s="62"/>
      <c r="G259" s="62"/>
      <c r="H259" s="62"/>
      <c r="I259" s="62"/>
      <c r="J259" s="63"/>
    </row>
    <row r="260" spans="1:10" ht="31.5" customHeight="1">
      <c r="A260" s="69" t="s">
        <v>397</v>
      </c>
      <c r="B260" s="62"/>
      <c r="C260" s="62"/>
      <c r="D260" s="62"/>
      <c r="E260" s="62"/>
      <c r="F260" s="62"/>
      <c r="G260" s="62"/>
      <c r="H260" s="62"/>
      <c r="I260" s="62"/>
      <c r="J260" s="63"/>
    </row>
    <row r="261" spans="1:10" ht="25.5" customHeight="1">
      <c r="A261" s="73">
        <v>1</v>
      </c>
      <c r="B261" s="74" t="s">
        <v>399</v>
      </c>
      <c r="C261" s="77" t="s">
        <v>416</v>
      </c>
      <c r="D261" s="3" t="s">
        <v>55</v>
      </c>
      <c r="E261" s="4">
        <f>SUM(E262:E265)</f>
        <v>2</v>
      </c>
      <c r="F261" s="4">
        <f>SUM(F262:F265)</f>
        <v>2</v>
      </c>
      <c r="G261" s="4">
        <f>SUM(G262:G265)</f>
        <v>2</v>
      </c>
      <c r="H261" s="4">
        <f>SUM(H262:H265)</f>
        <v>2</v>
      </c>
      <c r="I261" s="4">
        <f>SUM(I262:I265)</f>
        <v>2</v>
      </c>
      <c r="J261" s="4">
        <f aca="true" t="shared" si="9" ref="J261:J324">SUM(E261:I261)</f>
        <v>10</v>
      </c>
    </row>
    <row r="262" spans="1:11" ht="25.5" customHeight="1">
      <c r="A262" s="73"/>
      <c r="B262" s="75"/>
      <c r="C262" s="77"/>
      <c r="D262" s="3" t="s">
        <v>56</v>
      </c>
      <c r="E262" s="5">
        <v>0</v>
      </c>
      <c r="F262" s="5">
        <v>0</v>
      </c>
      <c r="G262" s="5">
        <v>0</v>
      </c>
      <c r="H262" s="5">
        <v>0</v>
      </c>
      <c r="I262" s="5">
        <v>0</v>
      </c>
      <c r="J262" s="4">
        <f t="shared" si="9"/>
        <v>0</v>
      </c>
      <c r="K262" s="14"/>
    </row>
    <row r="263" spans="1:11" ht="25.5" customHeight="1">
      <c r="A263" s="73"/>
      <c r="B263" s="75"/>
      <c r="C263" s="77"/>
      <c r="D263" s="3" t="s">
        <v>57</v>
      </c>
      <c r="E263" s="5">
        <v>2</v>
      </c>
      <c r="F263" s="5">
        <v>2</v>
      </c>
      <c r="G263" s="5">
        <v>2</v>
      </c>
      <c r="H263" s="5">
        <v>2</v>
      </c>
      <c r="I263" s="5">
        <v>2</v>
      </c>
      <c r="J263" s="4">
        <f t="shared" si="9"/>
        <v>10</v>
      </c>
      <c r="K263" s="14"/>
    </row>
    <row r="264" spans="1:11" ht="25.5" customHeight="1">
      <c r="A264" s="73"/>
      <c r="B264" s="75"/>
      <c r="C264" s="77"/>
      <c r="D264" s="3" t="s">
        <v>58</v>
      </c>
      <c r="E264" s="5">
        <v>0</v>
      </c>
      <c r="F264" s="5">
        <v>0</v>
      </c>
      <c r="G264" s="5">
        <v>0</v>
      </c>
      <c r="H264" s="5">
        <v>0</v>
      </c>
      <c r="I264" s="5">
        <v>0</v>
      </c>
      <c r="J264" s="4">
        <f t="shared" si="9"/>
        <v>0</v>
      </c>
      <c r="K264" s="14"/>
    </row>
    <row r="265" spans="1:10" ht="25.5" customHeight="1">
      <c r="A265" s="73"/>
      <c r="B265" s="76"/>
      <c r="C265" s="77"/>
      <c r="D265" s="3" t="s">
        <v>59</v>
      </c>
      <c r="E265" s="5">
        <v>0</v>
      </c>
      <c r="F265" s="5">
        <v>0</v>
      </c>
      <c r="G265" s="5">
        <v>0</v>
      </c>
      <c r="H265" s="5">
        <v>0</v>
      </c>
      <c r="I265" s="5">
        <v>0</v>
      </c>
      <c r="J265" s="4">
        <f t="shared" si="9"/>
        <v>0</v>
      </c>
    </row>
    <row r="266" spans="1:10" ht="25.5" customHeight="1">
      <c r="A266" s="73">
        <v>2</v>
      </c>
      <c r="B266" s="74" t="s">
        <v>417</v>
      </c>
      <c r="C266" s="77" t="s">
        <v>400</v>
      </c>
      <c r="D266" s="3" t="s">
        <v>55</v>
      </c>
      <c r="E266" s="4">
        <f>SUM(E267:E270)</f>
        <v>2</v>
      </c>
      <c r="F266" s="4">
        <f>SUM(F267:F270)</f>
        <v>2</v>
      </c>
      <c r="G266" s="4">
        <f>SUM(G267:G270)</f>
        <v>2</v>
      </c>
      <c r="H266" s="4">
        <f>SUM(H267:H270)</f>
        <v>2</v>
      </c>
      <c r="I266" s="4">
        <f>SUM(I267:I270)</f>
        <v>2</v>
      </c>
      <c r="J266" s="4">
        <f t="shared" si="9"/>
        <v>10</v>
      </c>
    </row>
    <row r="267" spans="1:10" ht="25.5" customHeight="1">
      <c r="A267" s="73"/>
      <c r="B267" s="75"/>
      <c r="C267" s="77"/>
      <c r="D267" s="3" t="s">
        <v>56</v>
      </c>
      <c r="E267" s="5">
        <v>0</v>
      </c>
      <c r="F267" s="5">
        <v>0</v>
      </c>
      <c r="G267" s="5">
        <v>0</v>
      </c>
      <c r="H267" s="5">
        <v>0</v>
      </c>
      <c r="I267" s="5">
        <v>0</v>
      </c>
      <c r="J267" s="4">
        <f t="shared" si="9"/>
        <v>0</v>
      </c>
    </row>
    <row r="268" spans="1:10" ht="25.5" customHeight="1">
      <c r="A268" s="73"/>
      <c r="B268" s="75"/>
      <c r="C268" s="77"/>
      <c r="D268" s="3" t="s">
        <v>57</v>
      </c>
      <c r="E268" s="5">
        <v>2</v>
      </c>
      <c r="F268" s="5">
        <v>2</v>
      </c>
      <c r="G268" s="5">
        <v>2</v>
      </c>
      <c r="H268" s="5">
        <v>2</v>
      </c>
      <c r="I268" s="5">
        <v>2</v>
      </c>
      <c r="J268" s="4">
        <f t="shared" si="9"/>
        <v>10</v>
      </c>
    </row>
    <row r="269" spans="1:10" ht="25.5" customHeight="1">
      <c r="A269" s="73"/>
      <c r="B269" s="75"/>
      <c r="C269" s="77"/>
      <c r="D269" s="3" t="s">
        <v>58</v>
      </c>
      <c r="E269" s="5">
        <v>0</v>
      </c>
      <c r="F269" s="5">
        <v>0</v>
      </c>
      <c r="G269" s="5">
        <v>0</v>
      </c>
      <c r="H269" s="5">
        <v>0</v>
      </c>
      <c r="I269" s="5">
        <v>0</v>
      </c>
      <c r="J269" s="4">
        <f t="shared" si="9"/>
        <v>0</v>
      </c>
    </row>
    <row r="270" spans="1:10" ht="25.5" customHeight="1">
      <c r="A270" s="73"/>
      <c r="B270" s="76"/>
      <c r="C270" s="77"/>
      <c r="D270" s="3" t="s">
        <v>59</v>
      </c>
      <c r="E270" s="5">
        <v>0</v>
      </c>
      <c r="F270" s="5">
        <v>0</v>
      </c>
      <c r="G270" s="5">
        <v>0</v>
      </c>
      <c r="H270" s="5">
        <v>0</v>
      </c>
      <c r="I270" s="5">
        <v>0</v>
      </c>
      <c r="J270" s="4">
        <f t="shared" si="9"/>
        <v>0</v>
      </c>
    </row>
    <row r="271" spans="1:10" ht="25.5" customHeight="1">
      <c r="A271" s="73">
        <v>3</v>
      </c>
      <c r="B271" s="74" t="s">
        <v>418</v>
      </c>
      <c r="C271" s="77" t="s">
        <v>299</v>
      </c>
      <c r="D271" s="3" t="s">
        <v>55</v>
      </c>
      <c r="E271" s="4">
        <f>SUM(E272:E275)</f>
        <v>2</v>
      </c>
      <c r="F271" s="4">
        <f>SUM(F272:F275)</f>
        <v>3</v>
      </c>
      <c r="G271" s="4">
        <f>SUM(G272:G275)</f>
        <v>3</v>
      </c>
      <c r="H271" s="4">
        <f>SUM(H272:H275)</f>
        <v>3</v>
      </c>
      <c r="I271" s="4">
        <f>SUM(I272:I275)</f>
        <v>4</v>
      </c>
      <c r="J271" s="4">
        <f t="shared" si="9"/>
        <v>15</v>
      </c>
    </row>
    <row r="272" spans="1:10" ht="25.5" customHeight="1">
      <c r="A272" s="73"/>
      <c r="B272" s="75"/>
      <c r="C272" s="77"/>
      <c r="D272" s="3" t="s">
        <v>56</v>
      </c>
      <c r="E272" s="5">
        <v>0</v>
      </c>
      <c r="F272" s="5">
        <v>0</v>
      </c>
      <c r="G272" s="5">
        <v>0</v>
      </c>
      <c r="H272" s="5">
        <v>0</v>
      </c>
      <c r="I272" s="5">
        <v>0</v>
      </c>
      <c r="J272" s="4">
        <f t="shared" si="9"/>
        <v>0</v>
      </c>
    </row>
    <row r="273" spans="1:10" ht="25.5" customHeight="1">
      <c r="A273" s="73"/>
      <c r="B273" s="75"/>
      <c r="C273" s="77"/>
      <c r="D273" s="3" t="s">
        <v>57</v>
      </c>
      <c r="E273" s="5">
        <v>2</v>
      </c>
      <c r="F273" s="5">
        <v>3</v>
      </c>
      <c r="G273" s="5">
        <v>3</v>
      </c>
      <c r="H273" s="5">
        <v>3</v>
      </c>
      <c r="I273" s="5">
        <v>4</v>
      </c>
      <c r="J273" s="4">
        <f t="shared" si="9"/>
        <v>15</v>
      </c>
    </row>
    <row r="274" spans="1:10" ht="25.5" customHeight="1">
      <c r="A274" s="73"/>
      <c r="B274" s="75"/>
      <c r="C274" s="77"/>
      <c r="D274" s="3" t="s">
        <v>58</v>
      </c>
      <c r="E274" s="5">
        <v>0</v>
      </c>
      <c r="F274" s="5">
        <v>0</v>
      </c>
      <c r="G274" s="5">
        <v>0</v>
      </c>
      <c r="H274" s="5">
        <v>0</v>
      </c>
      <c r="I274" s="5">
        <v>0</v>
      </c>
      <c r="J274" s="4">
        <f t="shared" si="9"/>
        <v>0</v>
      </c>
    </row>
    <row r="275" spans="1:10" ht="25.5" customHeight="1">
      <c r="A275" s="73"/>
      <c r="B275" s="76"/>
      <c r="C275" s="77"/>
      <c r="D275" s="3" t="s">
        <v>59</v>
      </c>
      <c r="E275" s="5">
        <v>0</v>
      </c>
      <c r="F275" s="5">
        <v>0</v>
      </c>
      <c r="G275" s="5">
        <v>0</v>
      </c>
      <c r="H275" s="5">
        <v>0</v>
      </c>
      <c r="I275" s="5">
        <v>0</v>
      </c>
      <c r="J275" s="4">
        <f t="shared" si="9"/>
        <v>0</v>
      </c>
    </row>
    <row r="276" spans="1:10" ht="27" customHeight="1">
      <c r="A276" s="73">
        <v>4</v>
      </c>
      <c r="B276" s="74" t="s">
        <v>300</v>
      </c>
      <c r="C276" s="77" t="s">
        <v>301</v>
      </c>
      <c r="D276" s="3" t="s">
        <v>55</v>
      </c>
      <c r="E276" s="4">
        <f>SUM(E277:E280)</f>
        <v>5</v>
      </c>
      <c r="F276" s="4">
        <f>SUM(F277:F280)</f>
        <v>5</v>
      </c>
      <c r="G276" s="4">
        <f>SUM(G277:G280)</f>
        <v>6</v>
      </c>
      <c r="H276" s="4">
        <f>SUM(H277:H280)</f>
        <v>6</v>
      </c>
      <c r="I276" s="4">
        <f>SUM(I277:I280)</f>
        <v>6</v>
      </c>
      <c r="J276" s="4">
        <f t="shared" si="9"/>
        <v>28</v>
      </c>
    </row>
    <row r="277" spans="1:10" ht="27" customHeight="1">
      <c r="A277" s="73"/>
      <c r="B277" s="75"/>
      <c r="C277" s="77"/>
      <c r="D277" s="3" t="s">
        <v>56</v>
      </c>
      <c r="E277" s="5">
        <v>0</v>
      </c>
      <c r="F277" s="5">
        <v>0</v>
      </c>
      <c r="G277" s="5">
        <v>0</v>
      </c>
      <c r="H277" s="5">
        <v>0</v>
      </c>
      <c r="I277" s="5">
        <v>0</v>
      </c>
      <c r="J277" s="4">
        <f t="shared" si="9"/>
        <v>0</v>
      </c>
    </row>
    <row r="278" spans="1:10" ht="27" customHeight="1">
      <c r="A278" s="73"/>
      <c r="B278" s="75"/>
      <c r="C278" s="77"/>
      <c r="D278" s="3" t="s">
        <v>57</v>
      </c>
      <c r="E278" s="5">
        <v>3</v>
      </c>
      <c r="F278" s="5">
        <v>3</v>
      </c>
      <c r="G278" s="5">
        <v>3</v>
      </c>
      <c r="H278" s="5">
        <v>3</v>
      </c>
      <c r="I278" s="5">
        <v>3</v>
      </c>
      <c r="J278" s="4">
        <f t="shared" si="9"/>
        <v>15</v>
      </c>
    </row>
    <row r="279" spans="1:10" ht="27" customHeight="1">
      <c r="A279" s="73"/>
      <c r="B279" s="75"/>
      <c r="C279" s="77"/>
      <c r="D279" s="3" t="s">
        <v>58</v>
      </c>
      <c r="E279" s="5">
        <v>0</v>
      </c>
      <c r="F279" s="5">
        <v>0</v>
      </c>
      <c r="G279" s="5">
        <v>0</v>
      </c>
      <c r="H279" s="5">
        <v>0</v>
      </c>
      <c r="I279" s="5">
        <v>0</v>
      </c>
      <c r="J279" s="4">
        <f t="shared" si="9"/>
        <v>0</v>
      </c>
    </row>
    <row r="280" spans="1:10" ht="27" customHeight="1">
      <c r="A280" s="73"/>
      <c r="B280" s="76"/>
      <c r="C280" s="77"/>
      <c r="D280" s="3" t="s">
        <v>59</v>
      </c>
      <c r="E280" s="5">
        <v>2</v>
      </c>
      <c r="F280" s="5">
        <v>2</v>
      </c>
      <c r="G280" s="5">
        <v>3</v>
      </c>
      <c r="H280" s="5">
        <v>3</v>
      </c>
      <c r="I280" s="5">
        <v>3</v>
      </c>
      <c r="J280" s="4">
        <f t="shared" si="9"/>
        <v>13</v>
      </c>
    </row>
    <row r="281" spans="1:10" ht="25.5" customHeight="1">
      <c r="A281" s="73">
        <v>5</v>
      </c>
      <c r="B281" s="74" t="s">
        <v>60</v>
      </c>
      <c r="C281" s="78" t="s">
        <v>141</v>
      </c>
      <c r="D281" s="3" t="s">
        <v>55</v>
      </c>
      <c r="E281" s="4">
        <f>SUM(E282:E285)</f>
        <v>11</v>
      </c>
      <c r="F281" s="4">
        <f>SUM(F282:F285)</f>
        <v>13</v>
      </c>
      <c r="G281" s="4">
        <f>SUM(G282:G285)</f>
        <v>15</v>
      </c>
      <c r="H281" s="4">
        <f>SUM(H282:H285)</f>
        <v>15</v>
      </c>
      <c r="I281" s="4">
        <f>SUM(I282:I285)</f>
        <v>16</v>
      </c>
      <c r="J281" s="4">
        <f t="shared" si="9"/>
        <v>70</v>
      </c>
    </row>
    <row r="282" spans="1:10" ht="25.5" customHeight="1">
      <c r="A282" s="73"/>
      <c r="B282" s="75"/>
      <c r="C282" s="79"/>
      <c r="D282" s="3" t="s">
        <v>56</v>
      </c>
      <c r="E282" s="5">
        <v>0</v>
      </c>
      <c r="F282" s="5">
        <v>0</v>
      </c>
      <c r="G282" s="5">
        <v>0</v>
      </c>
      <c r="H282" s="5">
        <v>0</v>
      </c>
      <c r="I282" s="5">
        <v>0</v>
      </c>
      <c r="J282" s="4">
        <f t="shared" si="9"/>
        <v>0</v>
      </c>
    </row>
    <row r="283" spans="1:10" ht="25.5" customHeight="1">
      <c r="A283" s="73"/>
      <c r="B283" s="75"/>
      <c r="C283" s="79"/>
      <c r="D283" s="3" t="s">
        <v>57</v>
      </c>
      <c r="E283" s="5">
        <v>11</v>
      </c>
      <c r="F283" s="5">
        <v>13</v>
      </c>
      <c r="G283" s="5">
        <v>15</v>
      </c>
      <c r="H283" s="5">
        <v>15</v>
      </c>
      <c r="I283" s="5">
        <v>16</v>
      </c>
      <c r="J283" s="4">
        <f t="shared" si="9"/>
        <v>70</v>
      </c>
    </row>
    <row r="284" spans="1:10" ht="25.5" customHeight="1">
      <c r="A284" s="73"/>
      <c r="B284" s="75"/>
      <c r="C284" s="79" t="s">
        <v>140</v>
      </c>
      <c r="D284" s="3" t="s">
        <v>58</v>
      </c>
      <c r="E284" s="5">
        <v>0</v>
      </c>
      <c r="F284" s="5">
        <v>0</v>
      </c>
      <c r="G284" s="5">
        <v>0</v>
      </c>
      <c r="H284" s="5">
        <v>0</v>
      </c>
      <c r="I284" s="5">
        <v>0</v>
      </c>
      <c r="J284" s="4">
        <f t="shared" si="9"/>
        <v>0</v>
      </c>
    </row>
    <row r="285" spans="1:10" ht="25.5" customHeight="1">
      <c r="A285" s="73"/>
      <c r="B285" s="76"/>
      <c r="C285" s="80"/>
      <c r="D285" s="3" t="s">
        <v>59</v>
      </c>
      <c r="E285" s="5">
        <v>0</v>
      </c>
      <c r="F285" s="5">
        <v>0</v>
      </c>
      <c r="G285" s="5">
        <v>0</v>
      </c>
      <c r="H285" s="5">
        <v>0</v>
      </c>
      <c r="I285" s="5">
        <v>0</v>
      </c>
      <c r="J285" s="4">
        <f t="shared" si="9"/>
        <v>0</v>
      </c>
    </row>
    <row r="286" spans="1:10" ht="25.5" customHeight="1">
      <c r="A286" s="73">
        <v>6</v>
      </c>
      <c r="B286" s="74" t="s">
        <v>61</v>
      </c>
      <c r="C286" s="77" t="s">
        <v>419</v>
      </c>
      <c r="D286" s="3" t="s">
        <v>55</v>
      </c>
      <c r="E286" s="4">
        <f>SUM(E287:E290)</f>
        <v>0</v>
      </c>
      <c r="F286" s="4">
        <f>SUM(F287:F290)</f>
        <v>0</v>
      </c>
      <c r="G286" s="4">
        <f>SUM(G287:G290)</f>
        <v>0</v>
      </c>
      <c r="H286" s="4">
        <f>SUM(H287:H290)</f>
        <v>0</v>
      </c>
      <c r="I286" s="4">
        <f>SUM(I287:I290)</f>
        <v>0</v>
      </c>
      <c r="J286" s="4">
        <f t="shared" si="9"/>
        <v>0</v>
      </c>
    </row>
    <row r="287" spans="1:10" ht="25.5" customHeight="1">
      <c r="A287" s="73"/>
      <c r="B287" s="75"/>
      <c r="C287" s="77"/>
      <c r="D287" s="3" t="s">
        <v>56</v>
      </c>
      <c r="E287" s="5">
        <v>0</v>
      </c>
      <c r="F287" s="5">
        <v>0</v>
      </c>
      <c r="G287" s="5">
        <v>0</v>
      </c>
      <c r="H287" s="5">
        <v>0</v>
      </c>
      <c r="I287" s="5">
        <v>0</v>
      </c>
      <c r="J287" s="4">
        <f t="shared" si="9"/>
        <v>0</v>
      </c>
    </row>
    <row r="288" spans="1:10" ht="25.5" customHeight="1">
      <c r="A288" s="73"/>
      <c r="B288" s="75"/>
      <c r="C288" s="77"/>
      <c r="D288" s="3" t="s">
        <v>57</v>
      </c>
      <c r="E288" s="5">
        <v>0</v>
      </c>
      <c r="F288" s="5">
        <v>0</v>
      </c>
      <c r="G288" s="5">
        <v>0</v>
      </c>
      <c r="H288" s="5">
        <v>0</v>
      </c>
      <c r="I288" s="5">
        <v>0</v>
      </c>
      <c r="J288" s="4">
        <f t="shared" si="9"/>
        <v>0</v>
      </c>
    </row>
    <row r="289" spans="1:10" ht="25.5" customHeight="1">
      <c r="A289" s="73"/>
      <c r="B289" s="75"/>
      <c r="C289" s="77"/>
      <c r="D289" s="3" t="s">
        <v>58</v>
      </c>
      <c r="E289" s="5">
        <v>0</v>
      </c>
      <c r="F289" s="5">
        <v>0</v>
      </c>
      <c r="G289" s="5">
        <v>0</v>
      </c>
      <c r="H289" s="5">
        <v>0</v>
      </c>
      <c r="I289" s="5">
        <v>0</v>
      </c>
      <c r="J289" s="4">
        <f t="shared" si="9"/>
        <v>0</v>
      </c>
    </row>
    <row r="290" spans="1:10" ht="25.5" customHeight="1">
      <c r="A290" s="73"/>
      <c r="B290" s="76"/>
      <c r="C290" s="77"/>
      <c r="D290" s="3" t="s">
        <v>59</v>
      </c>
      <c r="E290" s="5">
        <v>0</v>
      </c>
      <c r="F290" s="5">
        <v>0</v>
      </c>
      <c r="G290" s="5">
        <v>0</v>
      </c>
      <c r="H290" s="5">
        <v>0</v>
      </c>
      <c r="I290" s="5">
        <v>0</v>
      </c>
      <c r="J290" s="4">
        <f t="shared" si="9"/>
        <v>0</v>
      </c>
    </row>
    <row r="291" spans="1:10" ht="25.5" customHeight="1">
      <c r="A291" s="73">
        <v>7</v>
      </c>
      <c r="B291" s="74" t="s">
        <v>62</v>
      </c>
      <c r="C291" s="77" t="s">
        <v>63</v>
      </c>
      <c r="D291" s="3" t="s">
        <v>55</v>
      </c>
      <c r="E291" s="4">
        <f>SUM(E292:E295)</f>
        <v>3</v>
      </c>
      <c r="F291" s="4">
        <f>SUM(F292:F295)</f>
        <v>4</v>
      </c>
      <c r="G291" s="4">
        <f>SUM(G292:G295)</f>
        <v>4</v>
      </c>
      <c r="H291" s="4">
        <f>SUM(H292:H295)</f>
        <v>4</v>
      </c>
      <c r="I291" s="4">
        <f>SUM(I292:I295)</f>
        <v>4</v>
      </c>
      <c r="J291" s="4">
        <f t="shared" si="9"/>
        <v>19</v>
      </c>
    </row>
    <row r="292" spans="1:10" ht="25.5" customHeight="1">
      <c r="A292" s="73"/>
      <c r="B292" s="75"/>
      <c r="C292" s="77"/>
      <c r="D292" s="3" t="s">
        <v>56</v>
      </c>
      <c r="E292" s="5">
        <v>0</v>
      </c>
      <c r="F292" s="5">
        <v>0</v>
      </c>
      <c r="G292" s="5">
        <v>0</v>
      </c>
      <c r="H292" s="5">
        <v>0</v>
      </c>
      <c r="I292" s="5">
        <v>0</v>
      </c>
      <c r="J292" s="4">
        <f t="shared" si="9"/>
        <v>0</v>
      </c>
    </row>
    <row r="293" spans="1:10" ht="25.5" customHeight="1">
      <c r="A293" s="73"/>
      <c r="B293" s="75"/>
      <c r="C293" s="77"/>
      <c r="D293" s="3" t="s">
        <v>57</v>
      </c>
      <c r="E293" s="5">
        <v>3</v>
      </c>
      <c r="F293" s="5">
        <v>4</v>
      </c>
      <c r="G293" s="5">
        <v>4</v>
      </c>
      <c r="H293" s="5">
        <v>4</v>
      </c>
      <c r="I293" s="5">
        <v>4</v>
      </c>
      <c r="J293" s="4">
        <f t="shared" si="9"/>
        <v>19</v>
      </c>
    </row>
    <row r="294" spans="1:10" ht="25.5" customHeight="1">
      <c r="A294" s="73"/>
      <c r="B294" s="75"/>
      <c r="C294" s="77"/>
      <c r="D294" s="3" t="s">
        <v>58</v>
      </c>
      <c r="E294" s="5">
        <v>0</v>
      </c>
      <c r="F294" s="5">
        <v>0</v>
      </c>
      <c r="G294" s="5">
        <v>0</v>
      </c>
      <c r="H294" s="5">
        <v>0</v>
      </c>
      <c r="I294" s="5">
        <v>0</v>
      </c>
      <c r="J294" s="4">
        <f t="shared" si="9"/>
        <v>0</v>
      </c>
    </row>
    <row r="295" spans="1:10" ht="25.5" customHeight="1">
      <c r="A295" s="73"/>
      <c r="B295" s="76"/>
      <c r="C295" s="77"/>
      <c r="D295" s="3" t="s">
        <v>59</v>
      </c>
      <c r="E295" s="5">
        <v>0</v>
      </c>
      <c r="F295" s="5">
        <v>0</v>
      </c>
      <c r="G295" s="5">
        <v>0</v>
      </c>
      <c r="H295" s="5">
        <v>0</v>
      </c>
      <c r="I295" s="5">
        <v>0</v>
      </c>
      <c r="J295" s="4">
        <f t="shared" si="9"/>
        <v>0</v>
      </c>
    </row>
    <row r="296" spans="1:10" ht="30" customHeight="1">
      <c r="A296" s="73">
        <v>8</v>
      </c>
      <c r="B296" s="74" t="s">
        <v>296</v>
      </c>
      <c r="C296" s="77" t="s">
        <v>64</v>
      </c>
      <c r="D296" s="3" t="s">
        <v>55</v>
      </c>
      <c r="E296" s="4">
        <f>SUM(E297:E300)</f>
        <v>4</v>
      </c>
      <c r="F296" s="4">
        <f>SUM(F297:F300)</f>
        <v>4</v>
      </c>
      <c r="G296" s="4">
        <f>SUM(G297:G300)</f>
        <v>5</v>
      </c>
      <c r="H296" s="4">
        <f>SUM(H297:H300)</f>
        <v>5</v>
      </c>
      <c r="I296" s="4">
        <f>SUM(I297:I300)</f>
        <v>5</v>
      </c>
      <c r="J296" s="4">
        <f t="shared" si="9"/>
        <v>23</v>
      </c>
    </row>
    <row r="297" spans="1:10" ht="30" customHeight="1">
      <c r="A297" s="73"/>
      <c r="B297" s="75"/>
      <c r="C297" s="77"/>
      <c r="D297" s="3" t="s">
        <v>56</v>
      </c>
      <c r="E297" s="5">
        <v>0</v>
      </c>
      <c r="F297" s="5">
        <v>0</v>
      </c>
      <c r="G297" s="5">
        <v>0</v>
      </c>
      <c r="H297" s="5">
        <v>0</v>
      </c>
      <c r="I297" s="5">
        <v>0</v>
      </c>
      <c r="J297" s="4">
        <f t="shared" si="9"/>
        <v>0</v>
      </c>
    </row>
    <row r="298" spans="1:10" ht="30" customHeight="1">
      <c r="A298" s="73"/>
      <c r="B298" s="75"/>
      <c r="C298" s="77"/>
      <c r="D298" s="3" t="s">
        <v>57</v>
      </c>
      <c r="E298" s="5">
        <v>4</v>
      </c>
      <c r="F298" s="5">
        <v>4</v>
      </c>
      <c r="G298" s="5">
        <v>5</v>
      </c>
      <c r="H298" s="5">
        <v>5</v>
      </c>
      <c r="I298" s="5">
        <v>5</v>
      </c>
      <c r="J298" s="4">
        <f t="shared" si="9"/>
        <v>23</v>
      </c>
    </row>
    <row r="299" spans="1:10" ht="30" customHeight="1">
      <c r="A299" s="73"/>
      <c r="B299" s="75"/>
      <c r="C299" s="77"/>
      <c r="D299" s="3" t="s">
        <v>58</v>
      </c>
      <c r="E299" s="5">
        <v>0</v>
      </c>
      <c r="F299" s="5">
        <v>0</v>
      </c>
      <c r="G299" s="5">
        <v>0</v>
      </c>
      <c r="H299" s="5">
        <v>0</v>
      </c>
      <c r="I299" s="5">
        <v>0</v>
      </c>
      <c r="J299" s="4">
        <f t="shared" si="9"/>
        <v>0</v>
      </c>
    </row>
    <row r="300" spans="1:10" ht="30" customHeight="1">
      <c r="A300" s="73"/>
      <c r="B300" s="76"/>
      <c r="C300" s="77"/>
      <c r="D300" s="3" t="s">
        <v>59</v>
      </c>
      <c r="E300" s="5">
        <v>0</v>
      </c>
      <c r="F300" s="5">
        <v>0</v>
      </c>
      <c r="G300" s="5">
        <v>0</v>
      </c>
      <c r="H300" s="5">
        <v>0</v>
      </c>
      <c r="I300" s="5">
        <v>0</v>
      </c>
      <c r="J300" s="4">
        <f t="shared" si="9"/>
        <v>0</v>
      </c>
    </row>
    <row r="301" spans="1:10" ht="30" customHeight="1">
      <c r="A301" s="73">
        <v>9</v>
      </c>
      <c r="B301" s="74" t="s">
        <v>249</v>
      </c>
      <c r="C301" s="77" t="s">
        <v>224</v>
      </c>
      <c r="D301" s="3" t="s">
        <v>55</v>
      </c>
      <c r="E301" s="4">
        <f>SUM(E302:E305)</f>
        <v>12</v>
      </c>
      <c r="F301" s="4">
        <f>SUM(F302:F305)</f>
        <v>13</v>
      </c>
      <c r="G301" s="4">
        <f>SUM(G302:G305)</f>
        <v>15</v>
      </c>
      <c r="H301" s="4">
        <f>SUM(H302:H305)</f>
        <v>18</v>
      </c>
      <c r="I301" s="4">
        <f>SUM(I302:I305)</f>
        <v>19</v>
      </c>
      <c r="J301" s="4">
        <f t="shared" si="9"/>
        <v>77</v>
      </c>
    </row>
    <row r="302" spans="1:10" ht="30" customHeight="1">
      <c r="A302" s="73"/>
      <c r="B302" s="75"/>
      <c r="C302" s="77"/>
      <c r="D302" s="3" t="s">
        <v>56</v>
      </c>
      <c r="E302" s="5">
        <v>0</v>
      </c>
      <c r="F302" s="5">
        <v>0</v>
      </c>
      <c r="G302" s="5">
        <v>0</v>
      </c>
      <c r="H302" s="5">
        <v>0</v>
      </c>
      <c r="I302" s="5">
        <v>0</v>
      </c>
      <c r="J302" s="4">
        <f t="shared" si="9"/>
        <v>0</v>
      </c>
    </row>
    <row r="303" spans="1:10" ht="30" customHeight="1">
      <c r="A303" s="73"/>
      <c r="B303" s="75"/>
      <c r="C303" s="77"/>
      <c r="D303" s="3" t="s">
        <v>57</v>
      </c>
      <c r="E303" s="5">
        <v>12</v>
      </c>
      <c r="F303" s="5">
        <v>13</v>
      </c>
      <c r="G303" s="5">
        <v>15</v>
      </c>
      <c r="H303" s="5">
        <v>18</v>
      </c>
      <c r="I303" s="5">
        <v>19</v>
      </c>
      <c r="J303" s="4">
        <f t="shared" si="9"/>
        <v>77</v>
      </c>
    </row>
    <row r="304" spans="1:10" ht="30" customHeight="1">
      <c r="A304" s="73"/>
      <c r="B304" s="75"/>
      <c r="C304" s="77"/>
      <c r="D304" s="3" t="s">
        <v>58</v>
      </c>
      <c r="E304" s="5">
        <v>0</v>
      </c>
      <c r="F304" s="5">
        <v>0</v>
      </c>
      <c r="G304" s="5">
        <v>0</v>
      </c>
      <c r="H304" s="5">
        <v>0</v>
      </c>
      <c r="I304" s="5">
        <v>0</v>
      </c>
      <c r="J304" s="4">
        <f t="shared" si="9"/>
        <v>0</v>
      </c>
    </row>
    <row r="305" spans="1:10" ht="30" customHeight="1">
      <c r="A305" s="73"/>
      <c r="B305" s="76"/>
      <c r="C305" s="77"/>
      <c r="D305" s="3" t="s">
        <v>59</v>
      </c>
      <c r="E305" s="5">
        <v>0</v>
      </c>
      <c r="F305" s="5">
        <v>0</v>
      </c>
      <c r="G305" s="5">
        <v>0</v>
      </c>
      <c r="H305" s="5">
        <v>0</v>
      </c>
      <c r="I305" s="5">
        <v>0</v>
      </c>
      <c r="J305" s="4">
        <f t="shared" si="9"/>
        <v>0</v>
      </c>
    </row>
    <row r="306" spans="1:10" ht="25.5" customHeight="1">
      <c r="A306" s="73">
        <v>10</v>
      </c>
      <c r="B306" s="74" t="s">
        <v>225</v>
      </c>
      <c r="C306" s="77" t="s">
        <v>65</v>
      </c>
      <c r="D306" s="3" t="s">
        <v>55</v>
      </c>
      <c r="E306" s="4">
        <f>SUM(E307:E310)</f>
        <v>0</v>
      </c>
      <c r="F306" s="4">
        <f>SUM(F307:F310)</f>
        <v>0</v>
      </c>
      <c r="G306" s="4">
        <f>SUM(G307:G310)</f>
        <v>0</v>
      </c>
      <c r="H306" s="4">
        <f>SUM(H307:H310)</f>
        <v>0</v>
      </c>
      <c r="I306" s="4">
        <f>SUM(I307:I310)</f>
        <v>0</v>
      </c>
      <c r="J306" s="4">
        <f t="shared" si="9"/>
        <v>0</v>
      </c>
    </row>
    <row r="307" spans="1:10" ht="25.5" customHeight="1">
      <c r="A307" s="73"/>
      <c r="B307" s="75"/>
      <c r="C307" s="77"/>
      <c r="D307" s="3" t="s">
        <v>56</v>
      </c>
      <c r="E307" s="5">
        <v>0</v>
      </c>
      <c r="F307" s="5">
        <v>0</v>
      </c>
      <c r="G307" s="5">
        <v>0</v>
      </c>
      <c r="H307" s="5">
        <v>0</v>
      </c>
      <c r="I307" s="5">
        <v>0</v>
      </c>
      <c r="J307" s="4">
        <f t="shared" si="9"/>
        <v>0</v>
      </c>
    </row>
    <row r="308" spans="1:10" ht="25.5" customHeight="1">
      <c r="A308" s="73"/>
      <c r="B308" s="75"/>
      <c r="C308" s="77"/>
      <c r="D308" s="3" t="s">
        <v>57</v>
      </c>
      <c r="E308" s="5">
        <v>0</v>
      </c>
      <c r="F308" s="5">
        <v>0</v>
      </c>
      <c r="G308" s="5">
        <v>0</v>
      </c>
      <c r="H308" s="5">
        <v>0</v>
      </c>
      <c r="I308" s="5">
        <v>0</v>
      </c>
      <c r="J308" s="4">
        <f t="shared" si="9"/>
        <v>0</v>
      </c>
    </row>
    <row r="309" spans="1:10" ht="25.5" customHeight="1">
      <c r="A309" s="73"/>
      <c r="B309" s="75"/>
      <c r="C309" s="77"/>
      <c r="D309" s="3" t="s">
        <v>58</v>
      </c>
      <c r="E309" s="5">
        <v>0</v>
      </c>
      <c r="F309" s="5">
        <v>0</v>
      </c>
      <c r="G309" s="5">
        <v>0</v>
      </c>
      <c r="H309" s="5">
        <v>0</v>
      </c>
      <c r="I309" s="5">
        <v>0</v>
      </c>
      <c r="J309" s="4">
        <f t="shared" si="9"/>
        <v>0</v>
      </c>
    </row>
    <row r="310" spans="1:10" ht="25.5" customHeight="1">
      <c r="A310" s="73"/>
      <c r="B310" s="76"/>
      <c r="C310" s="77"/>
      <c r="D310" s="3" t="s">
        <v>59</v>
      </c>
      <c r="E310" s="5">
        <v>0</v>
      </c>
      <c r="F310" s="5">
        <v>0</v>
      </c>
      <c r="G310" s="5">
        <v>0</v>
      </c>
      <c r="H310" s="5">
        <v>0</v>
      </c>
      <c r="I310" s="5">
        <v>0</v>
      </c>
      <c r="J310" s="4">
        <f t="shared" si="9"/>
        <v>0</v>
      </c>
    </row>
    <row r="311" spans="1:10" ht="25.5" customHeight="1">
      <c r="A311" s="73">
        <v>11</v>
      </c>
      <c r="B311" s="74" t="s">
        <v>406</v>
      </c>
      <c r="C311" s="77" t="s">
        <v>63</v>
      </c>
      <c r="D311" s="3" t="s">
        <v>55</v>
      </c>
      <c r="E311" s="4">
        <f>SUM(E312:E315)</f>
        <v>12</v>
      </c>
      <c r="F311" s="4">
        <f>SUM(F312:F315)</f>
        <v>0</v>
      </c>
      <c r="G311" s="4">
        <f>SUM(G312:G315)</f>
        <v>0</v>
      </c>
      <c r="H311" s="4">
        <f>SUM(H312:H315)</f>
        <v>0</v>
      </c>
      <c r="I311" s="4">
        <f>SUM(I312:I315)</f>
        <v>0</v>
      </c>
      <c r="J311" s="4">
        <f t="shared" si="9"/>
        <v>12</v>
      </c>
    </row>
    <row r="312" spans="1:10" ht="25.5" customHeight="1">
      <c r="A312" s="73"/>
      <c r="B312" s="75"/>
      <c r="C312" s="77"/>
      <c r="D312" s="3" t="s">
        <v>56</v>
      </c>
      <c r="E312" s="5">
        <v>0</v>
      </c>
      <c r="F312" s="5">
        <v>0</v>
      </c>
      <c r="G312" s="5">
        <v>0</v>
      </c>
      <c r="H312" s="5">
        <v>0</v>
      </c>
      <c r="I312" s="5">
        <v>0</v>
      </c>
      <c r="J312" s="4">
        <f t="shared" si="9"/>
        <v>0</v>
      </c>
    </row>
    <row r="313" spans="1:10" ht="25.5" customHeight="1">
      <c r="A313" s="73"/>
      <c r="B313" s="75"/>
      <c r="C313" s="77"/>
      <c r="D313" s="3" t="s">
        <v>57</v>
      </c>
      <c r="E313" s="5">
        <v>12</v>
      </c>
      <c r="F313" s="5">
        <v>0</v>
      </c>
      <c r="G313" s="5">
        <v>0</v>
      </c>
      <c r="H313" s="5">
        <v>0</v>
      </c>
      <c r="I313" s="5">
        <v>0</v>
      </c>
      <c r="J313" s="4">
        <f t="shared" si="9"/>
        <v>12</v>
      </c>
    </row>
    <row r="314" spans="1:10" ht="25.5" customHeight="1">
      <c r="A314" s="73"/>
      <c r="B314" s="75"/>
      <c r="C314" s="77"/>
      <c r="D314" s="3" t="s">
        <v>58</v>
      </c>
      <c r="E314" s="5">
        <v>0</v>
      </c>
      <c r="F314" s="5">
        <v>0</v>
      </c>
      <c r="G314" s="5">
        <v>0</v>
      </c>
      <c r="H314" s="5">
        <v>0</v>
      </c>
      <c r="I314" s="5">
        <v>0</v>
      </c>
      <c r="J314" s="4">
        <f t="shared" si="9"/>
        <v>0</v>
      </c>
    </row>
    <row r="315" spans="1:10" ht="25.5" customHeight="1">
      <c r="A315" s="73"/>
      <c r="B315" s="76"/>
      <c r="C315" s="77"/>
      <c r="D315" s="3" t="s">
        <v>59</v>
      </c>
      <c r="E315" s="5">
        <v>0</v>
      </c>
      <c r="F315" s="5">
        <v>0</v>
      </c>
      <c r="G315" s="5">
        <v>0</v>
      </c>
      <c r="H315" s="5">
        <v>0</v>
      </c>
      <c r="I315" s="5">
        <v>0</v>
      </c>
      <c r="J315" s="4">
        <f t="shared" si="9"/>
        <v>0</v>
      </c>
    </row>
    <row r="316" spans="1:10" ht="25.5" customHeight="1">
      <c r="A316" s="73">
        <v>12</v>
      </c>
      <c r="B316" s="74" t="s">
        <v>143</v>
      </c>
      <c r="C316" s="78" t="s">
        <v>145</v>
      </c>
      <c r="D316" s="3" t="s">
        <v>55</v>
      </c>
      <c r="E316" s="4">
        <f>SUM(E317:E320)</f>
        <v>8</v>
      </c>
      <c r="F316" s="4">
        <f>SUM(F317:F320)</f>
        <v>10</v>
      </c>
      <c r="G316" s="4">
        <f>SUM(G317:G320)</f>
        <v>12</v>
      </c>
      <c r="H316" s="4">
        <f>SUM(H317:H320)</f>
        <v>14</v>
      </c>
      <c r="I316" s="4">
        <f>SUM(I317:I320)</f>
        <v>15</v>
      </c>
      <c r="J316" s="4">
        <f t="shared" si="9"/>
        <v>59</v>
      </c>
    </row>
    <row r="317" spans="1:10" ht="25.5" customHeight="1">
      <c r="A317" s="73"/>
      <c r="B317" s="65"/>
      <c r="C317" s="79"/>
      <c r="D317" s="3" t="s">
        <v>56</v>
      </c>
      <c r="E317" s="5">
        <v>0</v>
      </c>
      <c r="F317" s="5">
        <v>0</v>
      </c>
      <c r="G317" s="5">
        <v>0</v>
      </c>
      <c r="H317" s="5">
        <v>0</v>
      </c>
      <c r="I317" s="5">
        <v>0</v>
      </c>
      <c r="J317" s="4">
        <f t="shared" si="9"/>
        <v>0</v>
      </c>
    </row>
    <row r="318" spans="1:10" ht="25.5" customHeight="1">
      <c r="A318" s="73"/>
      <c r="B318" s="98" t="s">
        <v>142</v>
      </c>
      <c r="C318" s="79" t="s">
        <v>144</v>
      </c>
      <c r="D318" s="3" t="s">
        <v>57</v>
      </c>
      <c r="E318" s="5">
        <v>8</v>
      </c>
      <c r="F318" s="5">
        <v>10</v>
      </c>
      <c r="G318" s="5">
        <v>12</v>
      </c>
      <c r="H318" s="5">
        <v>14</v>
      </c>
      <c r="I318" s="5">
        <v>15</v>
      </c>
      <c r="J318" s="4">
        <f t="shared" si="9"/>
        <v>59</v>
      </c>
    </row>
    <row r="319" spans="1:10" ht="25.5" customHeight="1">
      <c r="A319" s="73"/>
      <c r="B319" s="98"/>
      <c r="C319" s="79"/>
      <c r="D319" s="3" t="s">
        <v>58</v>
      </c>
      <c r="E319" s="5">
        <v>0</v>
      </c>
      <c r="F319" s="5">
        <v>0</v>
      </c>
      <c r="G319" s="5">
        <v>0</v>
      </c>
      <c r="H319" s="5">
        <v>0</v>
      </c>
      <c r="I319" s="5">
        <v>0</v>
      </c>
      <c r="J319" s="4">
        <f t="shared" si="9"/>
        <v>0</v>
      </c>
    </row>
    <row r="320" spans="1:10" ht="25.5" customHeight="1">
      <c r="A320" s="73"/>
      <c r="B320" s="99"/>
      <c r="C320" s="80"/>
      <c r="D320" s="3" t="s">
        <v>59</v>
      </c>
      <c r="E320" s="5">
        <v>0</v>
      </c>
      <c r="F320" s="5">
        <v>0</v>
      </c>
      <c r="G320" s="5">
        <v>0</v>
      </c>
      <c r="H320" s="5">
        <v>0</v>
      </c>
      <c r="I320" s="5">
        <v>0</v>
      </c>
      <c r="J320" s="4">
        <f t="shared" si="9"/>
        <v>0</v>
      </c>
    </row>
    <row r="321" spans="1:10" ht="25.5" customHeight="1">
      <c r="A321" s="73">
        <v>13</v>
      </c>
      <c r="B321" s="74" t="s">
        <v>202</v>
      </c>
      <c r="C321" s="77" t="s">
        <v>203</v>
      </c>
      <c r="D321" s="3" t="s">
        <v>55</v>
      </c>
      <c r="E321" s="4">
        <f>SUM(E322:E325)</f>
        <v>2046.4</v>
      </c>
      <c r="F321" s="4">
        <f>SUM(F322:F325)</f>
        <v>2161</v>
      </c>
      <c r="G321" s="4">
        <f>SUM(G322:G325)</f>
        <v>2282</v>
      </c>
      <c r="H321" s="4">
        <f>SUM(H322:H325)</f>
        <v>2410</v>
      </c>
      <c r="I321" s="4">
        <f>SUM(I322:I325)</f>
        <v>2545</v>
      </c>
      <c r="J321" s="4">
        <f t="shared" si="9"/>
        <v>11444.4</v>
      </c>
    </row>
    <row r="322" spans="1:10" ht="25.5" customHeight="1">
      <c r="A322" s="73"/>
      <c r="B322" s="75"/>
      <c r="C322" s="77"/>
      <c r="D322" s="3" t="s">
        <v>56</v>
      </c>
      <c r="E322" s="5">
        <v>0</v>
      </c>
      <c r="F322" s="5">
        <v>0</v>
      </c>
      <c r="G322" s="5">
        <v>0</v>
      </c>
      <c r="H322" s="5">
        <v>0</v>
      </c>
      <c r="I322" s="5">
        <v>0</v>
      </c>
      <c r="J322" s="4">
        <f t="shared" si="9"/>
        <v>0</v>
      </c>
    </row>
    <row r="323" spans="1:10" ht="25.5" customHeight="1">
      <c r="A323" s="73"/>
      <c r="B323" s="75"/>
      <c r="C323" s="77"/>
      <c r="D323" s="3" t="s">
        <v>57</v>
      </c>
      <c r="E323" s="5">
        <v>2046.4</v>
      </c>
      <c r="F323" s="5">
        <v>2161</v>
      </c>
      <c r="G323" s="5">
        <v>2282</v>
      </c>
      <c r="H323" s="5">
        <v>2410</v>
      </c>
      <c r="I323" s="5">
        <v>2545</v>
      </c>
      <c r="J323" s="4">
        <f t="shared" si="9"/>
        <v>11444.4</v>
      </c>
    </row>
    <row r="324" spans="1:10" ht="25.5" customHeight="1">
      <c r="A324" s="73"/>
      <c r="B324" s="75"/>
      <c r="C324" s="77"/>
      <c r="D324" s="3" t="s">
        <v>58</v>
      </c>
      <c r="E324" s="5">
        <v>0</v>
      </c>
      <c r="F324" s="5">
        <v>0</v>
      </c>
      <c r="G324" s="5">
        <v>0</v>
      </c>
      <c r="H324" s="5">
        <v>0</v>
      </c>
      <c r="I324" s="5">
        <v>0</v>
      </c>
      <c r="J324" s="4">
        <f t="shared" si="9"/>
        <v>0</v>
      </c>
    </row>
    <row r="325" spans="1:10" ht="25.5" customHeight="1">
      <c r="A325" s="73"/>
      <c r="B325" s="76"/>
      <c r="C325" s="77"/>
      <c r="D325" s="3" t="s">
        <v>59</v>
      </c>
      <c r="E325" s="5">
        <v>0</v>
      </c>
      <c r="F325" s="5">
        <v>0</v>
      </c>
      <c r="G325" s="5">
        <v>0</v>
      </c>
      <c r="H325" s="5">
        <v>0</v>
      </c>
      <c r="I325" s="5">
        <v>0</v>
      </c>
      <c r="J325" s="4">
        <f aca="true" t="shared" si="10" ref="J325:J388">SUM(E325:I325)</f>
        <v>0</v>
      </c>
    </row>
    <row r="326" spans="1:10" ht="25.5" customHeight="1">
      <c r="A326" s="73">
        <v>14</v>
      </c>
      <c r="B326" s="74" t="s">
        <v>204</v>
      </c>
      <c r="C326" s="77" t="s">
        <v>226</v>
      </c>
      <c r="D326" s="3" t="s">
        <v>55</v>
      </c>
      <c r="E326" s="4">
        <f>SUM(E327:E330)</f>
        <v>5</v>
      </c>
      <c r="F326" s="4">
        <f>SUM(F327:F330)</f>
        <v>5</v>
      </c>
      <c r="G326" s="4">
        <f>SUM(G327:G330)</f>
        <v>5</v>
      </c>
      <c r="H326" s="4">
        <f>SUM(H327:H330)</f>
        <v>5</v>
      </c>
      <c r="I326" s="4">
        <f>SUM(I327:I330)</f>
        <v>5</v>
      </c>
      <c r="J326" s="4">
        <f t="shared" si="10"/>
        <v>25</v>
      </c>
    </row>
    <row r="327" spans="1:10" ht="25.5" customHeight="1">
      <c r="A327" s="73"/>
      <c r="B327" s="75"/>
      <c r="C327" s="77"/>
      <c r="D327" s="3" t="s">
        <v>56</v>
      </c>
      <c r="E327" s="5">
        <v>0</v>
      </c>
      <c r="F327" s="5">
        <v>0</v>
      </c>
      <c r="G327" s="5">
        <v>0</v>
      </c>
      <c r="H327" s="5">
        <v>0</v>
      </c>
      <c r="I327" s="5">
        <v>0</v>
      </c>
      <c r="J327" s="4">
        <f t="shared" si="10"/>
        <v>0</v>
      </c>
    </row>
    <row r="328" spans="1:10" ht="25.5" customHeight="1">
      <c r="A328" s="73"/>
      <c r="B328" s="75"/>
      <c r="C328" s="77"/>
      <c r="D328" s="3" t="s">
        <v>57</v>
      </c>
      <c r="E328" s="5">
        <v>0</v>
      </c>
      <c r="F328" s="5">
        <v>0</v>
      </c>
      <c r="G328" s="5">
        <v>0</v>
      </c>
      <c r="H328" s="5">
        <v>0</v>
      </c>
      <c r="I328" s="5">
        <v>0</v>
      </c>
      <c r="J328" s="4">
        <f t="shared" si="10"/>
        <v>0</v>
      </c>
    </row>
    <row r="329" spans="1:10" ht="25.5" customHeight="1">
      <c r="A329" s="73"/>
      <c r="B329" s="75"/>
      <c r="C329" s="77"/>
      <c r="D329" s="3" t="s">
        <v>58</v>
      </c>
      <c r="E329" s="5">
        <v>5</v>
      </c>
      <c r="F329" s="5">
        <v>5</v>
      </c>
      <c r="G329" s="5">
        <v>5</v>
      </c>
      <c r="H329" s="5">
        <v>5</v>
      </c>
      <c r="I329" s="5">
        <v>5</v>
      </c>
      <c r="J329" s="4">
        <f t="shared" si="10"/>
        <v>25</v>
      </c>
    </row>
    <row r="330" spans="1:10" ht="25.5" customHeight="1">
      <c r="A330" s="73"/>
      <c r="B330" s="76"/>
      <c r="C330" s="77"/>
      <c r="D330" s="3" t="s">
        <v>59</v>
      </c>
      <c r="E330" s="5">
        <v>0</v>
      </c>
      <c r="F330" s="5">
        <v>0</v>
      </c>
      <c r="G330" s="5">
        <v>0</v>
      </c>
      <c r="H330" s="5">
        <v>0</v>
      </c>
      <c r="I330" s="5">
        <v>0</v>
      </c>
      <c r="J330" s="4">
        <f t="shared" si="10"/>
        <v>0</v>
      </c>
    </row>
    <row r="331" spans="1:10" ht="25.5" customHeight="1">
      <c r="A331" s="73">
        <v>15</v>
      </c>
      <c r="B331" s="74" t="s">
        <v>376</v>
      </c>
      <c r="C331" s="77" t="s">
        <v>547</v>
      </c>
      <c r="D331" s="3" t="s">
        <v>55</v>
      </c>
      <c r="E331" s="4">
        <f>SUM(E332:E335)</f>
        <v>5</v>
      </c>
      <c r="F331" s="4">
        <f>SUM(F332:F335)</f>
        <v>5</v>
      </c>
      <c r="G331" s="4">
        <f>SUM(G332:G335)</f>
        <v>5</v>
      </c>
      <c r="H331" s="4">
        <f>SUM(H332:H335)</f>
        <v>5</v>
      </c>
      <c r="I331" s="4">
        <f>SUM(I332:I335)</f>
        <v>5</v>
      </c>
      <c r="J331" s="4">
        <f t="shared" si="10"/>
        <v>25</v>
      </c>
    </row>
    <row r="332" spans="1:10" ht="25.5" customHeight="1">
      <c r="A332" s="73"/>
      <c r="B332" s="75"/>
      <c r="C332" s="77"/>
      <c r="D332" s="3" t="s">
        <v>56</v>
      </c>
      <c r="E332" s="5">
        <v>0</v>
      </c>
      <c r="F332" s="5">
        <v>0</v>
      </c>
      <c r="G332" s="5">
        <v>0</v>
      </c>
      <c r="H332" s="5">
        <v>0</v>
      </c>
      <c r="I332" s="5">
        <v>0</v>
      </c>
      <c r="J332" s="4">
        <f t="shared" si="10"/>
        <v>0</v>
      </c>
    </row>
    <row r="333" spans="1:10" ht="25.5" customHeight="1">
      <c r="A333" s="73"/>
      <c r="B333" s="75"/>
      <c r="C333" s="77"/>
      <c r="D333" s="3" t="s">
        <v>57</v>
      </c>
      <c r="E333" s="5">
        <v>0</v>
      </c>
      <c r="F333" s="5">
        <v>0</v>
      </c>
      <c r="G333" s="5">
        <v>0</v>
      </c>
      <c r="H333" s="5">
        <v>0</v>
      </c>
      <c r="I333" s="5">
        <v>0</v>
      </c>
      <c r="J333" s="4">
        <f t="shared" si="10"/>
        <v>0</v>
      </c>
    </row>
    <row r="334" spans="1:10" ht="25.5" customHeight="1">
      <c r="A334" s="73"/>
      <c r="B334" s="75"/>
      <c r="C334" s="77"/>
      <c r="D334" s="3" t="s">
        <v>58</v>
      </c>
      <c r="E334" s="5">
        <v>5</v>
      </c>
      <c r="F334" s="5">
        <v>5</v>
      </c>
      <c r="G334" s="5">
        <v>5</v>
      </c>
      <c r="H334" s="5">
        <v>5</v>
      </c>
      <c r="I334" s="5">
        <v>5</v>
      </c>
      <c r="J334" s="4">
        <f t="shared" si="10"/>
        <v>25</v>
      </c>
    </row>
    <row r="335" spans="1:10" ht="25.5" customHeight="1">
      <c r="A335" s="73"/>
      <c r="B335" s="76"/>
      <c r="C335" s="77"/>
      <c r="D335" s="3" t="s">
        <v>59</v>
      </c>
      <c r="E335" s="5">
        <v>0</v>
      </c>
      <c r="F335" s="5">
        <v>0</v>
      </c>
      <c r="G335" s="5">
        <v>0</v>
      </c>
      <c r="H335" s="5">
        <v>0</v>
      </c>
      <c r="I335" s="5">
        <v>0</v>
      </c>
      <c r="J335" s="4">
        <f t="shared" si="10"/>
        <v>0</v>
      </c>
    </row>
    <row r="336" spans="1:10" ht="25.5" customHeight="1">
      <c r="A336" s="73">
        <v>16</v>
      </c>
      <c r="B336" s="74" t="s">
        <v>297</v>
      </c>
      <c r="C336" s="77" t="s">
        <v>407</v>
      </c>
      <c r="D336" s="3" t="s">
        <v>55</v>
      </c>
      <c r="E336" s="4">
        <f>SUM(E337:E340)</f>
        <v>7</v>
      </c>
      <c r="F336" s="4">
        <f>SUM(F337:F340)</f>
        <v>7</v>
      </c>
      <c r="G336" s="4">
        <f>SUM(G337:G340)</f>
        <v>7</v>
      </c>
      <c r="H336" s="4">
        <f>SUM(H337:H340)</f>
        <v>7</v>
      </c>
      <c r="I336" s="4">
        <f>SUM(I337:I340)</f>
        <v>7</v>
      </c>
      <c r="J336" s="4">
        <f t="shared" si="10"/>
        <v>35</v>
      </c>
    </row>
    <row r="337" spans="1:10" ht="25.5" customHeight="1">
      <c r="A337" s="73"/>
      <c r="B337" s="75"/>
      <c r="C337" s="77"/>
      <c r="D337" s="3" t="s">
        <v>56</v>
      </c>
      <c r="E337" s="5">
        <v>0</v>
      </c>
      <c r="F337" s="5">
        <v>0</v>
      </c>
      <c r="G337" s="5">
        <v>0</v>
      </c>
      <c r="H337" s="5">
        <v>0</v>
      </c>
      <c r="I337" s="5">
        <v>0</v>
      </c>
      <c r="J337" s="4">
        <f t="shared" si="10"/>
        <v>0</v>
      </c>
    </row>
    <row r="338" spans="1:10" ht="25.5" customHeight="1">
      <c r="A338" s="73"/>
      <c r="B338" s="75"/>
      <c r="C338" s="77"/>
      <c r="D338" s="3" t="s">
        <v>57</v>
      </c>
      <c r="E338" s="5">
        <v>4</v>
      </c>
      <c r="F338" s="5">
        <v>4</v>
      </c>
      <c r="G338" s="5">
        <v>4</v>
      </c>
      <c r="H338" s="5">
        <v>4</v>
      </c>
      <c r="I338" s="5">
        <v>4</v>
      </c>
      <c r="J338" s="4">
        <f t="shared" si="10"/>
        <v>20</v>
      </c>
    </row>
    <row r="339" spans="1:10" ht="25.5" customHeight="1">
      <c r="A339" s="73"/>
      <c r="B339" s="75"/>
      <c r="C339" s="77"/>
      <c r="D339" s="3" t="s">
        <v>58</v>
      </c>
      <c r="E339" s="5">
        <v>0</v>
      </c>
      <c r="F339" s="5">
        <v>0</v>
      </c>
      <c r="G339" s="5">
        <v>0</v>
      </c>
      <c r="H339" s="5">
        <v>0</v>
      </c>
      <c r="I339" s="5">
        <v>0</v>
      </c>
      <c r="J339" s="4">
        <f t="shared" si="10"/>
        <v>0</v>
      </c>
    </row>
    <row r="340" spans="1:10" ht="25.5" customHeight="1">
      <c r="A340" s="73"/>
      <c r="B340" s="76"/>
      <c r="C340" s="77"/>
      <c r="D340" s="3" t="s">
        <v>59</v>
      </c>
      <c r="E340" s="5">
        <v>3</v>
      </c>
      <c r="F340" s="5">
        <v>3</v>
      </c>
      <c r="G340" s="5">
        <v>3</v>
      </c>
      <c r="H340" s="5">
        <v>3</v>
      </c>
      <c r="I340" s="5">
        <v>3</v>
      </c>
      <c r="J340" s="4">
        <f t="shared" si="10"/>
        <v>15</v>
      </c>
    </row>
    <row r="341" spans="1:10" ht="27" customHeight="1">
      <c r="A341" s="86" t="s">
        <v>27</v>
      </c>
      <c r="B341" s="87"/>
      <c r="C341" s="87"/>
      <c r="D341" s="88"/>
      <c r="E341" s="4">
        <f>SUM(E261,E266,E271,E276,E281,E286,E291,E296,E301,E306,E311,E316,E321,E326,E331,E336)</f>
        <v>2124.4</v>
      </c>
      <c r="F341" s="4">
        <f>SUM(F261,F266,F271,F276,F281,F286,F291,F296,F301,F306,F311,F316,F321,F326,F331,F336)</f>
        <v>2234</v>
      </c>
      <c r="G341" s="4">
        <f>SUM(G261,G266,G271,G276,G281,G286,G291,G296,G301,G306,G311,G316,G321,G326,G331,G336)</f>
        <v>2363</v>
      </c>
      <c r="H341" s="4">
        <f>SUM(H261,H266,H271,H276,H281,H286,H291,H296,H301,H306,H311,H316,H321,H326,H331,H336)</f>
        <v>2496</v>
      </c>
      <c r="I341" s="4">
        <f>SUM(I261,I266,I271,I276,I281,I286,I291,I296,I301,I306,I311,I316,I321,I326,I331,I336)</f>
        <v>2635</v>
      </c>
      <c r="J341" s="4">
        <f t="shared" si="10"/>
        <v>11852.4</v>
      </c>
    </row>
    <row r="342" spans="1:11" ht="33.75" customHeight="1">
      <c r="A342" s="25"/>
      <c r="B342" s="26"/>
      <c r="C342" s="60"/>
      <c r="D342" s="56" t="s">
        <v>56</v>
      </c>
      <c r="E342" s="28">
        <f>E262+E267+E272+E277+E282+E287+E292+E297+E302+E307+E312+E317+E322+E327+E332+E337</f>
        <v>0</v>
      </c>
      <c r="F342" s="28">
        <f>F262+F267+F272+F277+F282+F287+F292+F297+F302+F307+F312+F317+F322+F327+F332+F337</f>
        <v>0</v>
      </c>
      <c r="G342" s="28">
        <f>G262+G267+G272+G277+G282+G287+G292+G297+G302+G307+G312+G317+G322+G327+G332+G337</f>
        <v>0</v>
      </c>
      <c r="H342" s="28">
        <f>H262+H267+H272+H277+H282+H287+H292+H297+H302+H307+H312+H317+H322+H327+H332+H337</f>
        <v>0</v>
      </c>
      <c r="I342" s="28">
        <f>I262+I267+I272+I277+I282+I287+I292+I297+I302+I307+I312+I317+I322+I327+I332+I337</f>
        <v>0</v>
      </c>
      <c r="J342" s="4">
        <f t="shared" si="10"/>
        <v>0</v>
      </c>
      <c r="K342" s="14"/>
    </row>
    <row r="343" spans="1:11" ht="33.75" customHeight="1">
      <c r="A343" s="29"/>
      <c r="B343" s="30"/>
      <c r="C343" s="61"/>
      <c r="D343" s="56" t="s">
        <v>57</v>
      </c>
      <c r="E343" s="28">
        <f aca="true" t="shared" si="11" ref="E343:I345">E263+E268+E273+E278+E283+E288+E293+E298+E303+E308+E313+E318+E323+E328+E333+E338</f>
        <v>2109.4</v>
      </c>
      <c r="F343" s="28">
        <f t="shared" si="11"/>
        <v>2219</v>
      </c>
      <c r="G343" s="28">
        <f t="shared" si="11"/>
        <v>2347</v>
      </c>
      <c r="H343" s="28">
        <f t="shared" si="11"/>
        <v>2480</v>
      </c>
      <c r="I343" s="28">
        <f t="shared" si="11"/>
        <v>2619</v>
      </c>
      <c r="J343" s="4">
        <f t="shared" si="10"/>
        <v>11774.4</v>
      </c>
      <c r="K343" s="14"/>
    </row>
    <row r="344" spans="1:11" ht="33.75" customHeight="1">
      <c r="A344" s="29"/>
      <c r="B344" s="30"/>
      <c r="C344" s="61"/>
      <c r="D344" s="56" t="s">
        <v>58</v>
      </c>
      <c r="E344" s="28">
        <f t="shared" si="11"/>
        <v>10</v>
      </c>
      <c r="F344" s="28">
        <f t="shared" si="11"/>
        <v>10</v>
      </c>
      <c r="G344" s="28">
        <f t="shared" si="11"/>
        <v>10</v>
      </c>
      <c r="H344" s="28">
        <f t="shared" si="11"/>
        <v>10</v>
      </c>
      <c r="I344" s="28">
        <f t="shared" si="11"/>
        <v>10</v>
      </c>
      <c r="J344" s="4">
        <f t="shared" si="10"/>
        <v>50</v>
      </c>
      <c r="K344" s="14"/>
    </row>
    <row r="345" spans="1:11" ht="33.75" customHeight="1">
      <c r="A345" s="29"/>
      <c r="B345" s="30"/>
      <c r="C345" s="61"/>
      <c r="D345" s="56" t="s">
        <v>59</v>
      </c>
      <c r="E345" s="28">
        <f t="shared" si="11"/>
        <v>5</v>
      </c>
      <c r="F345" s="28">
        <f t="shared" si="11"/>
        <v>5</v>
      </c>
      <c r="G345" s="28">
        <f t="shared" si="11"/>
        <v>6</v>
      </c>
      <c r="H345" s="28">
        <f t="shared" si="11"/>
        <v>6</v>
      </c>
      <c r="I345" s="28">
        <f t="shared" si="11"/>
        <v>6</v>
      </c>
      <c r="J345" s="4">
        <f t="shared" si="10"/>
        <v>28</v>
      </c>
      <c r="K345" s="14"/>
    </row>
    <row r="346" spans="1:10" ht="33.75" customHeight="1">
      <c r="A346" s="69" t="s">
        <v>408</v>
      </c>
      <c r="B346" s="62"/>
      <c r="C346" s="62"/>
      <c r="D346" s="62"/>
      <c r="E346" s="62"/>
      <c r="F346" s="62"/>
      <c r="G346" s="62"/>
      <c r="H346" s="62"/>
      <c r="I346" s="62"/>
      <c r="J346" s="63"/>
    </row>
    <row r="347" spans="1:11" ht="33" customHeight="1">
      <c r="A347" s="73">
        <v>1</v>
      </c>
      <c r="B347" s="74" t="s">
        <v>298</v>
      </c>
      <c r="C347" s="77" t="s">
        <v>409</v>
      </c>
      <c r="D347" s="3" t="s">
        <v>55</v>
      </c>
      <c r="E347" s="4">
        <f>SUM(E348:E351)</f>
        <v>0</v>
      </c>
      <c r="F347" s="4">
        <f>SUM(F348:F351)</f>
        <v>0</v>
      </c>
      <c r="G347" s="4">
        <f>SUM(G348:G351)</f>
        <v>0</v>
      </c>
      <c r="H347" s="4">
        <f>SUM(H348:H351)</f>
        <v>0</v>
      </c>
      <c r="I347" s="4">
        <f>SUM(I348:I351)</f>
        <v>0</v>
      </c>
      <c r="J347" s="4">
        <f t="shared" si="10"/>
        <v>0</v>
      </c>
      <c r="K347" s="14"/>
    </row>
    <row r="348" spans="1:11" ht="33" customHeight="1">
      <c r="A348" s="73"/>
      <c r="B348" s="75"/>
      <c r="C348" s="77"/>
      <c r="D348" s="3" t="s">
        <v>56</v>
      </c>
      <c r="E348" s="5">
        <v>0</v>
      </c>
      <c r="F348" s="5">
        <v>0</v>
      </c>
      <c r="G348" s="5">
        <v>0</v>
      </c>
      <c r="H348" s="5">
        <v>0</v>
      </c>
      <c r="I348" s="5">
        <v>0</v>
      </c>
      <c r="J348" s="4">
        <f t="shared" si="10"/>
        <v>0</v>
      </c>
      <c r="K348" s="14"/>
    </row>
    <row r="349" spans="1:10" ht="33" customHeight="1">
      <c r="A349" s="73"/>
      <c r="B349" s="75"/>
      <c r="C349" s="77"/>
      <c r="D349" s="3" t="s">
        <v>57</v>
      </c>
      <c r="E349" s="5">
        <v>0</v>
      </c>
      <c r="F349" s="5">
        <v>0</v>
      </c>
      <c r="G349" s="5">
        <v>0</v>
      </c>
      <c r="H349" s="5">
        <v>0</v>
      </c>
      <c r="I349" s="5">
        <v>0</v>
      </c>
      <c r="J349" s="4">
        <f t="shared" si="10"/>
        <v>0</v>
      </c>
    </row>
    <row r="350" spans="1:10" ht="33" customHeight="1">
      <c r="A350" s="73"/>
      <c r="B350" s="75"/>
      <c r="C350" s="77"/>
      <c r="D350" s="3" t="s">
        <v>58</v>
      </c>
      <c r="E350" s="5">
        <v>0</v>
      </c>
      <c r="F350" s="5">
        <v>0</v>
      </c>
      <c r="G350" s="5">
        <v>0</v>
      </c>
      <c r="H350" s="5">
        <v>0</v>
      </c>
      <c r="I350" s="5">
        <v>0</v>
      </c>
      <c r="J350" s="4">
        <f t="shared" si="10"/>
        <v>0</v>
      </c>
    </row>
    <row r="351" spans="1:10" ht="33" customHeight="1">
      <c r="A351" s="73"/>
      <c r="B351" s="76"/>
      <c r="C351" s="77"/>
      <c r="D351" s="3" t="s">
        <v>59</v>
      </c>
      <c r="E351" s="5">
        <v>0</v>
      </c>
      <c r="F351" s="5">
        <v>0</v>
      </c>
      <c r="G351" s="5">
        <v>0</v>
      </c>
      <c r="H351" s="5">
        <v>0</v>
      </c>
      <c r="I351" s="5">
        <v>0</v>
      </c>
      <c r="J351" s="4">
        <f t="shared" si="10"/>
        <v>0</v>
      </c>
    </row>
    <row r="352" spans="1:10" ht="37.5" customHeight="1">
      <c r="A352" s="73">
        <v>2</v>
      </c>
      <c r="B352" s="74" t="s">
        <v>436</v>
      </c>
      <c r="C352" s="77" t="s">
        <v>410</v>
      </c>
      <c r="D352" s="3" t="s">
        <v>55</v>
      </c>
      <c r="E352" s="4">
        <f>SUM(E353:E356)</f>
        <v>6</v>
      </c>
      <c r="F352" s="4">
        <f>SUM(F353:F356)</f>
        <v>8</v>
      </c>
      <c r="G352" s="4">
        <f>SUM(G353:G356)</f>
        <v>10</v>
      </c>
      <c r="H352" s="4">
        <f>SUM(H353:H356)</f>
        <v>8</v>
      </c>
      <c r="I352" s="4">
        <f>SUM(I353:I356)</f>
        <v>9</v>
      </c>
      <c r="J352" s="4">
        <f t="shared" si="10"/>
        <v>41</v>
      </c>
    </row>
    <row r="353" spans="1:10" ht="37.5" customHeight="1">
      <c r="A353" s="73"/>
      <c r="B353" s="75"/>
      <c r="C353" s="77"/>
      <c r="D353" s="3" t="s">
        <v>56</v>
      </c>
      <c r="E353" s="5">
        <v>0</v>
      </c>
      <c r="F353" s="5">
        <v>0</v>
      </c>
      <c r="G353" s="5">
        <v>0</v>
      </c>
      <c r="H353" s="5">
        <v>0</v>
      </c>
      <c r="I353" s="5">
        <v>0</v>
      </c>
      <c r="J353" s="4">
        <f t="shared" si="10"/>
        <v>0</v>
      </c>
    </row>
    <row r="354" spans="1:10" ht="37.5" customHeight="1">
      <c r="A354" s="73"/>
      <c r="B354" s="75"/>
      <c r="C354" s="77"/>
      <c r="D354" s="3" t="s">
        <v>57</v>
      </c>
      <c r="E354" s="5">
        <v>4</v>
      </c>
      <c r="F354" s="5">
        <v>6</v>
      </c>
      <c r="G354" s="5">
        <v>8</v>
      </c>
      <c r="H354" s="5">
        <v>8</v>
      </c>
      <c r="I354" s="5">
        <v>9</v>
      </c>
      <c r="J354" s="4">
        <f t="shared" si="10"/>
        <v>35</v>
      </c>
    </row>
    <row r="355" spans="1:10" ht="37.5" customHeight="1">
      <c r="A355" s="73"/>
      <c r="B355" s="75"/>
      <c r="C355" s="77"/>
      <c r="D355" s="3" t="s">
        <v>58</v>
      </c>
      <c r="E355" s="5">
        <v>0</v>
      </c>
      <c r="F355" s="5">
        <v>0</v>
      </c>
      <c r="G355" s="5">
        <v>0</v>
      </c>
      <c r="H355" s="5">
        <v>0</v>
      </c>
      <c r="I355" s="5">
        <v>0</v>
      </c>
      <c r="J355" s="4">
        <f t="shared" si="10"/>
        <v>0</v>
      </c>
    </row>
    <row r="356" spans="1:10" ht="37.5" customHeight="1">
      <c r="A356" s="73"/>
      <c r="B356" s="76"/>
      <c r="C356" s="77"/>
      <c r="D356" s="3" t="s">
        <v>59</v>
      </c>
      <c r="E356" s="5">
        <v>2</v>
      </c>
      <c r="F356" s="5">
        <v>2</v>
      </c>
      <c r="G356" s="5">
        <v>2</v>
      </c>
      <c r="H356" s="5">
        <v>0</v>
      </c>
      <c r="I356" s="5">
        <v>0</v>
      </c>
      <c r="J356" s="4">
        <f t="shared" si="10"/>
        <v>6</v>
      </c>
    </row>
    <row r="357" spans="1:10" ht="36" customHeight="1">
      <c r="A357" s="73">
        <v>3</v>
      </c>
      <c r="B357" s="74" t="s">
        <v>7</v>
      </c>
      <c r="C357" s="77" t="s">
        <v>8</v>
      </c>
      <c r="D357" s="3" t="s">
        <v>55</v>
      </c>
      <c r="E357" s="4">
        <f>SUM(E358:E361)</f>
        <v>8</v>
      </c>
      <c r="F357" s="4">
        <f>SUM(F358:F361)</f>
        <v>10</v>
      </c>
      <c r="G357" s="4">
        <f>SUM(G358:G361)</f>
        <v>10</v>
      </c>
      <c r="H357" s="4">
        <f>SUM(H358:H361)</f>
        <v>7</v>
      </c>
      <c r="I357" s="4">
        <f>SUM(I358:I361)</f>
        <v>7</v>
      </c>
      <c r="J357" s="4">
        <f t="shared" si="10"/>
        <v>42</v>
      </c>
    </row>
    <row r="358" spans="1:10" ht="36" customHeight="1">
      <c r="A358" s="73"/>
      <c r="B358" s="75"/>
      <c r="C358" s="77"/>
      <c r="D358" s="3" t="s">
        <v>56</v>
      </c>
      <c r="E358" s="5">
        <v>0</v>
      </c>
      <c r="F358" s="5">
        <v>0</v>
      </c>
      <c r="G358" s="5">
        <v>0</v>
      </c>
      <c r="H358" s="5">
        <v>0</v>
      </c>
      <c r="I358" s="5">
        <v>0</v>
      </c>
      <c r="J358" s="4">
        <f t="shared" si="10"/>
        <v>0</v>
      </c>
    </row>
    <row r="359" spans="1:10" ht="36" customHeight="1">
      <c r="A359" s="73"/>
      <c r="B359" s="75"/>
      <c r="C359" s="77"/>
      <c r="D359" s="3" t="s">
        <v>57</v>
      </c>
      <c r="E359" s="5">
        <v>5</v>
      </c>
      <c r="F359" s="5">
        <v>7</v>
      </c>
      <c r="G359" s="5">
        <v>7</v>
      </c>
      <c r="H359" s="5">
        <v>7</v>
      </c>
      <c r="I359" s="5">
        <v>7</v>
      </c>
      <c r="J359" s="4">
        <f t="shared" si="10"/>
        <v>33</v>
      </c>
    </row>
    <row r="360" spans="1:10" ht="36" customHeight="1">
      <c r="A360" s="73"/>
      <c r="B360" s="75"/>
      <c r="C360" s="77"/>
      <c r="D360" s="3" t="s">
        <v>58</v>
      </c>
      <c r="E360" s="5">
        <v>0</v>
      </c>
      <c r="F360" s="5">
        <v>0</v>
      </c>
      <c r="G360" s="5">
        <v>0</v>
      </c>
      <c r="H360" s="5">
        <v>0</v>
      </c>
      <c r="I360" s="5">
        <v>0</v>
      </c>
      <c r="J360" s="4">
        <f t="shared" si="10"/>
        <v>0</v>
      </c>
    </row>
    <row r="361" spans="1:10" ht="36" customHeight="1">
      <c r="A361" s="73"/>
      <c r="B361" s="76"/>
      <c r="C361" s="77"/>
      <c r="D361" s="3" t="s">
        <v>59</v>
      </c>
      <c r="E361" s="5">
        <v>3</v>
      </c>
      <c r="F361" s="5">
        <v>3</v>
      </c>
      <c r="G361" s="5">
        <v>3</v>
      </c>
      <c r="H361" s="5">
        <v>0</v>
      </c>
      <c r="I361" s="5">
        <v>0</v>
      </c>
      <c r="J361" s="4">
        <f t="shared" si="10"/>
        <v>9</v>
      </c>
    </row>
    <row r="362" spans="1:10" ht="36" customHeight="1">
      <c r="A362" s="73">
        <v>4</v>
      </c>
      <c r="B362" s="74" t="s">
        <v>205</v>
      </c>
      <c r="C362" s="77" t="s">
        <v>8</v>
      </c>
      <c r="D362" s="3" t="s">
        <v>55</v>
      </c>
      <c r="E362" s="4">
        <f>SUM(E363:E366)</f>
        <v>7</v>
      </c>
      <c r="F362" s="4">
        <f>SUM(F363:F366)</f>
        <v>11</v>
      </c>
      <c r="G362" s="4">
        <f>SUM(G363:G366)</f>
        <v>9</v>
      </c>
      <c r="H362" s="4">
        <f>SUM(H363:H366)</f>
        <v>9</v>
      </c>
      <c r="I362" s="4">
        <f>SUM(I363:I366)</f>
        <v>9</v>
      </c>
      <c r="J362" s="4">
        <f t="shared" si="10"/>
        <v>45</v>
      </c>
    </row>
    <row r="363" spans="1:10" ht="36" customHeight="1">
      <c r="A363" s="73"/>
      <c r="B363" s="75"/>
      <c r="C363" s="77"/>
      <c r="D363" s="3" t="s">
        <v>56</v>
      </c>
      <c r="E363" s="5">
        <v>0</v>
      </c>
      <c r="F363" s="5">
        <v>0</v>
      </c>
      <c r="G363" s="5">
        <v>0</v>
      </c>
      <c r="H363" s="5">
        <v>0</v>
      </c>
      <c r="I363" s="5">
        <v>0</v>
      </c>
      <c r="J363" s="4">
        <f t="shared" si="10"/>
        <v>0</v>
      </c>
    </row>
    <row r="364" spans="1:10" ht="36" customHeight="1">
      <c r="A364" s="73"/>
      <c r="B364" s="75"/>
      <c r="C364" s="77"/>
      <c r="D364" s="3" t="s">
        <v>57</v>
      </c>
      <c r="E364" s="5">
        <v>5</v>
      </c>
      <c r="F364" s="5">
        <v>9</v>
      </c>
      <c r="G364" s="5">
        <v>9</v>
      </c>
      <c r="H364" s="5">
        <v>9</v>
      </c>
      <c r="I364" s="5">
        <v>9</v>
      </c>
      <c r="J364" s="4">
        <f t="shared" si="10"/>
        <v>41</v>
      </c>
    </row>
    <row r="365" spans="1:10" ht="36" customHeight="1">
      <c r="A365" s="73"/>
      <c r="B365" s="75"/>
      <c r="C365" s="77"/>
      <c r="D365" s="3" t="s">
        <v>58</v>
      </c>
      <c r="E365" s="5">
        <v>0</v>
      </c>
      <c r="F365" s="5">
        <v>0</v>
      </c>
      <c r="G365" s="5">
        <v>0</v>
      </c>
      <c r="H365" s="5">
        <v>0</v>
      </c>
      <c r="I365" s="5">
        <v>0</v>
      </c>
      <c r="J365" s="4">
        <f t="shared" si="10"/>
        <v>0</v>
      </c>
    </row>
    <row r="366" spans="1:10" ht="36" customHeight="1">
      <c r="A366" s="73"/>
      <c r="B366" s="76"/>
      <c r="C366" s="77"/>
      <c r="D366" s="3" t="s">
        <v>59</v>
      </c>
      <c r="E366" s="5">
        <v>2</v>
      </c>
      <c r="F366" s="5">
        <v>2</v>
      </c>
      <c r="G366" s="5">
        <v>0</v>
      </c>
      <c r="H366" s="5">
        <v>0</v>
      </c>
      <c r="I366" s="5">
        <v>0</v>
      </c>
      <c r="J366" s="4">
        <f t="shared" si="10"/>
        <v>4</v>
      </c>
    </row>
    <row r="367" spans="1:10" ht="36" customHeight="1">
      <c r="A367" s="73">
        <v>5</v>
      </c>
      <c r="B367" s="74" t="s">
        <v>526</v>
      </c>
      <c r="C367" s="77" t="s">
        <v>8</v>
      </c>
      <c r="D367" s="3" t="s">
        <v>55</v>
      </c>
      <c r="E367" s="4">
        <f>SUM(E368:E371)</f>
        <v>8</v>
      </c>
      <c r="F367" s="4">
        <f>SUM(F368:F371)</f>
        <v>8</v>
      </c>
      <c r="G367" s="4">
        <f>SUM(G368:G371)</f>
        <v>9</v>
      </c>
      <c r="H367" s="4">
        <f>SUM(H368:H371)</f>
        <v>6</v>
      </c>
      <c r="I367" s="4">
        <f>SUM(I368:I371)</f>
        <v>6</v>
      </c>
      <c r="J367" s="4">
        <f t="shared" si="10"/>
        <v>37</v>
      </c>
    </row>
    <row r="368" spans="1:10" ht="36" customHeight="1">
      <c r="A368" s="73"/>
      <c r="B368" s="75"/>
      <c r="C368" s="77"/>
      <c r="D368" s="3" t="s">
        <v>56</v>
      </c>
      <c r="E368" s="5">
        <v>0</v>
      </c>
      <c r="F368" s="5">
        <v>0</v>
      </c>
      <c r="G368" s="5">
        <v>0</v>
      </c>
      <c r="H368" s="5">
        <v>0</v>
      </c>
      <c r="I368" s="5">
        <v>0</v>
      </c>
      <c r="J368" s="4">
        <f t="shared" si="10"/>
        <v>0</v>
      </c>
    </row>
    <row r="369" spans="1:10" ht="36" customHeight="1">
      <c r="A369" s="73"/>
      <c r="B369" s="75"/>
      <c r="C369" s="77"/>
      <c r="D369" s="3" t="s">
        <v>57</v>
      </c>
      <c r="E369" s="5">
        <v>5</v>
      </c>
      <c r="F369" s="5">
        <v>5</v>
      </c>
      <c r="G369" s="5">
        <v>6</v>
      </c>
      <c r="H369" s="5">
        <v>6</v>
      </c>
      <c r="I369" s="5">
        <v>6</v>
      </c>
      <c r="J369" s="4">
        <f t="shared" si="10"/>
        <v>28</v>
      </c>
    </row>
    <row r="370" spans="1:10" ht="36" customHeight="1">
      <c r="A370" s="73"/>
      <c r="B370" s="75"/>
      <c r="C370" s="77"/>
      <c r="D370" s="3" t="s">
        <v>58</v>
      </c>
      <c r="E370" s="5">
        <v>0</v>
      </c>
      <c r="F370" s="5">
        <v>0</v>
      </c>
      <c r="G370" s="5">
        <v>0</v>
      </c>
      <c r="H370" s="5">
        <v>0</v>
      </c>
      <c r="I370" s="5">
        <v>0</v>
      </c>
      <c r="J370" s="4">
        <f t="shared" si="10"/>
        <v>0</v>
      </c>
    </row>
    <row r="371" spans="1:10" ht="36" customHeight="1">
      <c r="A371" s="73"/>
      <c r="B371" s="76"/>
      <c r="C371" s="77"/>
      <c r="D371" s="3" t="s">
        <v>59</v>
      </c>
      <c r="E371" s="5">
        <v>3</v>
      </c>
      <c r="F371" s="5">
        <v>3</v>
      </c>
      <c r="G371" s="5">
        <v>3</v>
      </c>
      <c r="H371" s="5">
        <v>0</v>
      </c>
      <c r="I371" s="5">
        <v>0</v>
      </c>
      <c r="J371" s="4">
        <f t="shared" si="10"/>
        <v>9</v>
      </c>
    </row>
    <row r="372" spans="1:10" ht="36" customHeight="1">
      <c r="A372" s="73">
        <v>6</v>
      </c>
      <c r="B372" s="74" t="s">
        <v>414</v>
      </c>
      <c r="C372" s="77" t="s">
        <v>9</v>
      </c>
      <c r="D372" s="3" t="s">
        <v>55</v>
      </c>
      <c r="E372" s="4">
        <f>SUM(E373:E376)</f>
        <v>5</v>
      </c>
      <c r="F372" s="4">
        <f>SUM(F373:F376)</f>
        <v>8</v>
      </c>
      <c r="G372" s="4">
        <f>SUM(G373:G376)</f>
        <v>8</v>
      </c>
      <c r="H372" s="4">
        <f>SUM(H373:H376)</f>
        <v>7</v>
      </c>
      <c r="I372" s="4">
        <f>SUM(I373:I376)</f>
        <v>7</v>
      </c>
      <c r="J372" s="4">
        <f t="shared" si="10"/>
        <v>35</v>
      </c>
    </row>
    <row r="373" spans="1:10" ht="36" customHeight="1">
      <c r="A373" s="73"/>
      <c r="B373" s="75"/>
      <c r="C373" s="77"/>
      <c r="D373" s="3" t="s">
        <v>56</v>
      </c>
      <c r="E373" s="5">
        <v>0</v>
      </c>
      <c r="F373" s="5">
        <v>0</v>
      </c>
      <c r="G373" s="5">
        <v>0</v>
      </c>
      <c r="H373" s="5">
        <v>0</v>
      </c>
      <c r="I373" s="5">
        <v>0</v>
      </c>
      <c r="J373" s="4">
        <f t="shared" si="10"/>
        <v>0</v>
      </c>
    </row>
    <row r="374" spans="1:10" ht="36" customHeight="1">
      <c r="A374" s="73"/>
      <c r="B374" s="75"/>
      <c r="C374" s="77"/>
      <c r="D374" s="3" t="s">
        <v>57</v>
      </c>
      <c r="E374" s="5">
        <v>3</v>
      </c>
      <c r="F374" s="5">
        <v>6</v>
      </c>
      <c r="G374" s="5">
        <v>6</v>
      </c>
      <c r="H374" s="5">
        <v>7</v>
      </c>
      <c r="I374" s="5">
        <v>7</v>
      </c>
      <c r="J374" s="4">
        <f t="shared" si="10"/>
        <v>29</v>
      </c>
    </row>
    <row r="375" spans="1:10" ht="36" customHeight="1">
      <c r="A375" s="73"/>
      <c r="B375" s="75"/>
      <c r="C375" s="77"/>
      <c r="D375" s="3" t="s">
        <v>58</v>
      </c>
      <c r="E375" s="5">
        <v>0</v>
      </c>
      <c r="F375" s="5">
        <v>0</v>
      </c>
      <c r="G375" s="5">
        <v>0</v>
      </c>
      <c r="H375" s="5">
        <v>0</v>
      </c>
      <c r="I375" s="5">
        <v>0</v>
      </c>
      <c r="J375" s="4">
        <f t="shared" si="10"/>
        <v>0</v>
      </c>
    </row>
    <row r="376" spans="1:10" ht="36" customHeight="1">
      <c r="A376" s="73"/>
      <c r="B376" s="76"/>
      <c r="C376" s="77"/>
      <c r="D376" s="3" t="s">
        <v>59</v>
      </c>
      <c r="E376" s="5">
        <v>2</v>
      </c>
      <c r="F376" s="5">
        <v>2</v>
      </c>
      <c r="G376" s="5">
        <v>2</v>
      </c>
      <c r="H376" s="5">
        <v>0</v>
      </c>
      <c r="I376" s="5">
        <v>0</v>
      </c>
      <c r="J376" s="4">
        <f t="shared" si="10"/>
        <v>6</v>
      </c>
    </row>
    <row r="377" spans="1:10" ht="36" customHeight="1">
      <c r="A377" s="73">
        <v>7</v>
      </c>
      <c r="B377" s="74" t="s">
        <v>415</v>
      </c>
      <c r="C377" s="77" t="s">
        <v>250</v>
      </c>
      <c r="D377" s="3" t="s">
        <v>55</v>
      </c>
      <c r="E377" s="4">
        <f>SUM(E378:E381)</f>
        <v>0</v>
      </c>
      <c r="F377" s="4">
        <f>SUM(F378:F381)</f>
        <v>0</v>
      </c>
      <c r="G377" s="4">
        <f>SUM(G378:G381)</f>
        <v>0</v>
      </c>
      <c r="H377" s="4">
        <f>SUM(H378:H381)</f>
        <v>0</v>
      </c>
      <c r="I377" s="4">
        <f>SUM(I378:I381)</f>
        <v>0</v>
      </c>
      <c r="J377" s="4">
        <f t="shared" si="10"/>
        <v>0</v>
      </c>
    </row>
    <row r="378" spans="1:10" ht="36" customHeight="1">
      <c r="A378" s="73"/>
      <c r="B378" s="75"/>
      <c r="C378" s="77"/>
      <c r="D378" s="3" t="s">
        <v>56</v>
      </c>
      <c r="E378" s="5">
        <v>0</v>
      </c>
      <c r="F378" s="5">
        <v>0</v>
      </c>
      <c r="G378" s="5">
        <v>0</v>
      </c>
      <c r="H378" s="5">
        <v>0</v>
      </c>
      <c r="I378" s="5">
        <v>0</v>
      </c>
      <c r="J378" s="4">
        <f t="shared" si="10"/>
        <v>0</v>
      </c>
    </row>
    <row r="379" spans="1:10" ht="36" customHeight="1">
      <c r="A379" s="73"/>
      <c r="B379" s="75"/>
      <c r="C379" s="77"/>
      <c r="D379" s="3" t="s">
        <v>57</v>
      </c>
      <c r="E379" s="5">
        <v>0</v>
      </c>
      <c r="F379" s="5">
        <v>0</v>
      </c>
      <c r="G379" s="5">
        <v>0</v>
      </c>
      <c r="H379" s="5">
        <v>0</v>
      </c>
      <c r="I379" s="5">
        <v>0</v>
      </c>
      <c r="J379" s="4">
        <f t="shared" si="10"/>
        <v>0</v>
      </c>
    </row>
    <row r="380" spans="1:10" ht="36" customHeight="1">
      <c r="A380" s="73"/>
      <c r="B380" s="75"/>
      <c r="C380" s="77"/>
      <c r="D380" s="3" t="s">
        <v>58</v>
      </c>
      <c r="E380" s="5">
        <v>0</v>
      </c>
      <c r="F380" s="5">
        <v>0</v>
      </c>
      <c r="G380" s="5">
        <v>0</v>
      </c>
      <c r="H380" s="5">
        <v>0</v>
      </c>
      <c r="I380" s="5">
        <v>0</v>
      </c>
      <c r="J380" s="4">
        <f t="shared" si="10"/>
        <v>0</v>
      </c>
    </row>
    <row r="381" spans="1:10" ht="36" customHeight="1">
      <c r="A381" s="73"/>
      <c r="B381" s="76"/>
      <c r="C381" s="77"/>
      <c r="D381" s="3" t="s">
        <v>59</v>
      </c>
      <c r="E381" s="5">
        <v>0</v>
      </c>
      <c r="F381" s="5">
        <v>0</v>
      </c>
      <c r="G381" s="5">
        <v>0</v>
      </c>
      <c r="H381" s="5">
        <v>0</v>
      </c>
      <c r="I381" s="5">
        <v>0</v>
      </c>
      <c r="J381" s="4">
        <f t="shared" si="10"/>
        <v>0</v>
      </c>
    </row>
    <row r="382" spans="1:10" ht="22.5" customHeight="1">
      <c r="A382" s="73">
        <v>8</v>
      </c>
      <c r="B382" s="74" t="s">
        <v>184</v>
      </c>
      <c r="C382" s="77" t="s">
        <v>251</v>
      </c>
      <c r="D382" s="3" t="s">
        <v>55</v>
      </c>
      <c r="E382" s="4">
        <f>SUM(E383:E386)</f>
        <v>4</v>
      </c>
      <c r="F382" s="4">
        <f>SUM(F383:F386)</f>
        <v>7</v>
      </c>
      <c r="G382" s="4">
        <f>SUM(G383:G386)</f>
        <v>7</v>
      </c>
      <c r="H382" s="4">
        <f>SUM(H383:H386)</f>
        <v>7</v>
      </c>
      <c r="I382" s="4">
        <f>SUM(I383:I386)</f>
        <v>7</v>
      </c>
      <c r="J382" s="4">
        <f t="shared" si="10"/>
        <v>32</v>
      </c>
    </row>
    <row r="383" spans="1:10" ht="24.75" customHeight="1">
      <c r="A383" s="73"/>
      <c r="B383" s="75"/>
      <c r="C383" s="77"/>
      <c r="D383" s="3" t="s">
        <v>56</v>
      </c>
      <c r="E383" s="5">
        <v>0</v>
      </c>
      <c r="F383" s="5">
        <v>0</v>
      </c>
      <c r="G383" s="5">
        <v>0</v>
      </c>
      <c r="H383" s="5">
        <v>0</v>
      </c>
      <c r="I383" s="5">
        <v>0</v>
      </c>
      <c r="J383" s="4">
        <f t="shared" si="10"/>
        <v>0</v>
      </c>
    </row>
    <row r="384" spans="1:10" ht="21.75" customHeight="1">
      <c r="A384" s="73"/>
      <c r="B384" s="75"/>
      <c r="C384" s="77"/>
      <c r="D384" s="3" t="s">
        <v>57</v>
      </c>
      <c r="E384" s="5">
        <v>4</v>
      </c>
      <c r="F384" s="5">
        <v>7</v>
      </c>
      <c r="G384" s="5">
        <v>7</v>
      </c>
      <c r="H384" s="5">
        <v>7</v>
      </c>
      <c r="I384" s="5">
        <v>7</v>
      </c>
      <c r="J384" s="4">
        <f t="shared" si="10"/>
        <v>32</v>
      </c>
    </row>
    <row r="385" spans="1:10" ht="24.75" customHeight="1">
      <c r="A385" s="73"/>
      <c r="B385" s="75"/>
      <c r="C385" s="77"/>
      <c r="D385" s="3" t="s">
        <v>58</v>
      </c>
      <c r="E385" s="5">
        <v>0</v>
      </c>
      <c r="F385" s="5">
        <v>0</v>
      </c>
      <c r="G385" s="5">
        <v>0</v>
      </c>
      <c r="H385" s="5">
        <v>0</v>
      </c>
      <c r="I385" s="5">
        <v>0</v>
      </c>
      <c r="J385" s="4">
        <f t="shared" si="10"/>
        <v>0</v>
      </c>
    </row>
    <row r="386" spans="1:10" ht="24.75" customHeight="1">
      <c r="A386" s="73"/>
      <c r="B386" s="76"/>
      <c r="C386" s="77"/>
      <c r="D386" s="3" t="s">
        <v>59</v>
      </c>
      <c r="E386" s="5">
        <v>0</v>
      </c>
      <c r="F386" s="5">
        <v>0</v>
      </c>
      <c r="G386" s="5">
        <v>0</v>
      </c>
      <c r="H386" s="5">
        <v>0</v>
      </c>
      <c r="I386" s="5">
        <v>0</v>
      </c>
      <c r="J386" s="4">
        <f t="shared" si="10"/>
        <v>0</v>
      </c>
    </row>
    <row r="387" spans="1:10" ht="28.5" customHeight="1">
      <c r="A387" s="86" t="s">
        <v>27</v>
      </c>
      <c r="B387" s="87"/>
      <c r="C387" s="87"/>
      <c r="D387" s="88"/>
      <c r="E387" s="4">
        <f>SUM(E347,E352,E357,E362,E367,E372,E377,E382)</f>
        <v>38</v>
      </c>
      <c r="F387" s="4">
        <f>SUM(F347,F352,F357,F362,F367,F372,F377,F382)</f>
        <v>52</v>
      </c>
      <c r="G387" s="4">
        <f>SUM(G347,G352,G357,G362,G367,G372,G377,G382)</f>
        <v>53</v>
      </c>
      <c r="H387" s="4">
        <f>SUM(H347,H352,H357,H362,H367,H372,H377,H382)</f>
        <v>44</v>
      </c>
      <c r="I387" s="4">
        <f>SUM(I347,I352,I357,I362,I367,I372,I377,I382)</f>
        <v>45</v>
      </c>
      <c r="J387" s="4">
        <f t="shared" si="10"/>
        <v>232</v>
      </c>
    </row>
    <row r="388" spans="1:11" ht="25.5" customHeight="1">
      <c r="A388" s="25"/>
      <c r="B388" s="26"/>
      <c r="C388" s="26"/>
      <c r="D388" s="27" t="s">
        <v>56</v>
      </c>
      <c r="E388" s="28">
        <f aca="true" t="shared" si="12" ref="E388:I391">E348+E353+E358+E363+E368+E373+E378+E383</f>
        <v>0</v>
      </c>
      <c r="F388" s="28">
        <f t="shared" si="12"/>
        <v>0</v>
      </c>
      <c r="G388" s="28">
        <f t="shared" si="12"/>
        <v>0</v>
      </c>
      <c r="H388" s="28">
        <f t="shared" si="12"/>
        <v>0</v>
      </c>
      <c r="I388" s="28">
        <f t="shared" si="12"/>
        <v>0</v>
      </c>
      <c r="J388" s="4">
        <f t="shared" si="10"/>
        <v>0</v>
      </c>
      <c r="K388" s="14"/>
    </row>
    <row r="389" spans="1:11" ht="25.5" customHeight="1">
      <c r="A389" s="29"/>
      <c r="B389" s="30"/>
      <c r="C389" s="30"/>
      <c r="D389" s="31" t="s">
        <v>57</v>
      </c>
      <c r="E389" s="28">
        <f t="shared" si="12"/>
        <v>26</v>
      </c>
      <c r="F389" s="28">
        <f t="shared" si="12"/>
        <v>40</v>
      </c>
      <c r="G389" s="28">
        <f t="shared" si="12"/>
        <v>43</v>
      </c>
      <c r="H389" s="28">
        <f t="shared" si="12"/>
        <v>44</v>
      </c>
      <c r="I389" s="28">
        <f t="shared" si="12"/>
        <v>45</v>
      </c>
      <c r="J389" s="4">
        <f aca="true" t="shared" si="13" ref="J389:J447">SUM(E389:I389)</f>
        <v>198</v>
      </c>
      <c r="K389" s="14"/>
    </row>
    <row r="390" spans="1:11" ht="25.5" customHeight="1">
      <c r="A390" s="29"/>
      <c r="B390" s="30"/>
      <c r="C390" s="30"/>
      <c r="D390" s="31" t="s">
        <v>58</v>
      </c>
      <c r="E390" s="28">
        <f t="shared" si="12"/>
        <v>0</v>
      </c>
      <c r="F390" s="28">
        <f t="shared" si="12"/>
        <v>0</v>
      </c>
      <c r="G390" s="28">
        <f t="shared" si="12"/>
        <v>0</v>
      </c>
      <c r="H390" s="28">
        <f t="shared" si="12"/>
        <v>0</v>
      </c>
      <c r="I390" s="28">
        <f t="shared" si="12"/>
        <v>0</v>
      </c>
      <c r="J390" s="4">
        <f t="shared" si="13"/>
        <v>0</v>
      </c>
      <c r="K390" s="14"/>
    </row>
    <row r="391" spans="1:11" ht="25.5" customHeight="1">
      <c r="A391" s="29"/>
      <c r="B391" s="30"/>
      <c r="C391" s="30"/>
      <c r="D391" s="31" t="s">
        <v>59</v>
      </c>
      <c r="E391" s="28">
        <f t="shared" si="12"/>
        <v>12</v>
      </c>
      <c r="F391" s="28">
        <f t="shared" si="12"/>
        <v>12</v>
      </c>
      <c r="G391" s="28">
        <f t="shared" si="12"/>
        <v>10</v>
      </c>
      <c r="H391" s="28">
        <f t="shared" si="12"/>
        <v>0</v>
      </c>
      <c r="I391" s="28">
        <f t="shared" si="12"/>
        <v>0</v>
      </c>
      <c r="J391" s="4">
        <f t="shared" si="13"/>
        <v>34</v>
      </c>
      <c r="K391" s="14"/>
    </row>
    <row r="392" spans="1:10" ht="27.75" customHeight="1">
      <c r="A392" s="69" t="s">
        <v>411</v>
      </c>
      <c r="B392" s="62"/>
      <c r="C392" s="62"/>
      <c r="D392" s="62"/>
      <c r="E392" s="62"/>
      <c r="F392" s="62"/>
      <c r="G392" s="62"/>
      <c r="H392" s="62"/>
      <c r="I392" s="62"/>
      <c r="J392" s="63"/>
    </row>
    <row r="393" spans="1:10" ht="25.5" customHeight="1">
      <c r="A393" s="73">
        <v>1</v>
      </c>
      <c r="B393" s="74" t="s">
        <v>206</v>
      </c>
      <c r="C393" s="77" t="s">
        <v>229</v>
      </c>
      <c r="D393" s="3" t="s">
        <v>55</v>
      </c>
      <c r="E393" s="4">
        <f>SUM(E394:E397)</f>
        <v>0</v>
      </c>
      <c r="F393" s="4">
        <f>SUM(F394:F397)</f>
        <v>0</v>
      </c>
      <c r="G393" s="4">
        <f>SUM(G394:G397)</f>
        <v>0</v>
      </c>
      <c r="H393" s="4">
        <f>SUM(H394:H397)</f>
        <v>0</v>
      </c>
      <c r="I393" s="4">
        <f>SUM(I394:I397)</f>
        <v>0</v>
      </c>
      <c r="J393" s="4">
        <f t="shared" si="13"/>
        <v>0</v>
      </c>
    </row>
    <row r="394" spans="1:11" ht="25.5" customHeight="1">
      <c r="A394" s="73"/>
      <c r="B394" s="75"/>
      <c r="C394" s="77"/>
      <c r="D394" s="3" t="s">
        <v>56</v>
      </c>
      <c r="E394" s="5">
        <v>0</v>
      </c>
      <c r="F394" s="5">
        <v>0</v>
      </c>
      <c r="G394" s="5">
        <v>0</v>
      </c>
      <c r="H394" s="5">
        <v>0</v>
      </c>
      <c r="I394" s="5">
        <v>0</v>
      </c>
      <c r="J394" s="4">
        <f t="shared" si="13"/>
        <v>0</v>
      </c>
      <c r="K394" s="14"/>
    </row>
    <row r="395" spans="1:11" ht="25.5" customHeight="1">
      <c r="A395" s="73"/>
      <c r="B395" s="75"/>
      <c r="C395" s="77"/>
      <c r="D395" s="3" t="s">
        <v>57</v>
      </c>
      <c r="E395" s="5">
        <v>0</v>
      </c>
      <c r="F395" s="5">
        <v>0</v>
      </c>
      <c r="G395" s="5">
        <v>0</v>
      </c>
      <c r="H395" s="5">
        <v>0</v>
      </c>
      <c r="I395" s="5">
        <v>0</v>
      </c>
      <c r="J395" s="4">
        <f t="shared" si="13"/>
        <v>0</v>
      </c>
      <c r="K395" s="14"/>
    </row>
    <row r="396" spans="1:10" ht="25.5" customHeight="1">
      <c r="A396" s="73"/>
      <c r="B396" s="75"/>
      <c r="C396" s="77"/>
      <c r="D396" s="3" t="s">
        <v>58</v>
      </c>
      <c r="E396" s="5">
        <v>0</v>
      </c>
      <c r="F396" s="5">
        <v>0</v>
      </c>
      <c r="G396" s="5">
        <v>0</v>
      </c>
      <c r="H396" s="5">
        <v>0</v>
      </c>
      <c r="I396" s="5">
        <v>0</v>
      </c>
      <c r="J396" s="4">
        <f t="shared" si="13"/>
        <v>0</v>
      </c>
    </row>
    <row r="397" spans="1:10" ht="25.5" customHeight="1">
      <c r="A397" s="73"/>
      <c r="B397" s="76"/>
      <c r="C397" s="77"/>
      <c r="D397" s="3" t="s">
        <v>59</v>
      </c>
      <c r="E397" s="5">
        <v>0</v>
      </c>
      <c r="F397" s="5">
        <v>0</v>
      </c>
      <c r="G397" s="5">
        <v>0</v>
      </c>
      <c r="H397" s="5">
        <v>0</v>
      </c>
      <c r="I397" s="5">
        <v>0</v>
      </c>
      <c r="J397" s="4">
        <f t="shared" si="13"/>
        <v>0</v>
      </c>
    </row>
    <row r="398" spans="1:10" ht="25.5" customHeight="1">
      <c r="A398" s="73">
        <v>2</v>
      </c>
      <c r="B398" s="74" t="s">
        <v>185</v>
      </c>
      <c r="C398" s="77" t="s">
        <v>413</v>
      </c>
      <c r="D398" s="3" t="s">
        <v>55</v>
      </c>
      <c r="E398" s="4">
        <f>SUM(E399:E402)</f>
        <v>0</v>
      </c>
      <c r="F398" s="4">
        <f>SUM(F399:F402)</f>
        <v>0</v>
      </c>
      <c r="G398" s="4">
        <f>SUM(G399:G402)</f>
        <v>0</v>
      </c>
      <c r="H398" s="4">
        <f>SUM(H399:H402)</f>
        <v>0</v>
      </c>
      <c r="I398" s="4">
        <f>SUM(I399:I402)</f>
        <v>0</v>
      </c>
      <c r="J398" s="4">
        <f t="shared" si="13"/>
        <v>0</v>
      </c>
    </row>
    <row r="399" spans="1:10" ht="25.5" customHeight="1">
      <c r="A399" s="73"/>
      <c r="B399" s="75"/>
      <c r="C399" s="77"/>
      <c r="D399" s="3" t="s">
        <v>56</v>
      </c>
      <c r="E399" s="5">
        <v>0</v>
      </c>
      <c r="F399" s="5">
        <v>0</v>
      </c>
      <c r="G399" s="5">
        <v>0</v>
      </c>
      <c r="H399" s="5">
        <v>0</v>
      </c>
      <c r="I399" s="5">
        <v>0</v>
      </c>
      <c r="J399" s="4">
        <f t="shared" si="13"/>
        <v>0</v>
      </c>
    </row>
    <row r="400" spans="1:10" ht="25.5" customHeight="1">
      <c r="A400" s="73"/>
      <c r="B400" s="75"/>
      <c r="C400" s="77"/>
      <c r="D400" s="3" t="s">
        <v>57</v>
      </c>
      <c r="E400" s="5">
        <v>0</v>
      </c>
      <c r="F400" s="5">
        <v>0</v>
      </c>
      <c r="G400" s="5">
        <v>0</v>
      </c>
      <c r="H400" s="5">
        <v>0</v>
      </c>
      <c r="I400" s="5">
        <v>0</v>
      </c>
      <c r="J400" s="4">
        <f t="shared" si="13"/>
        <v>0</v>
      </c>
    </row>
    <row r="401" spans="1:10" ht="25.5" customHeight="1">
      <c r="A401" s="73"/>
      <c r="B401" s="75"/>
      <c r="C401" s="77"/>
      <c r="D401" s="3" t="s">
        <v>58</v>
      </c>
      <c r="E401" s="5">
        <v>0</v>
      </c>
      <c r="F401" s="5">
        <v>0</v>
      </c>
      <c r="G401" s="5">
        <v>0</v>
      </c>
      <c r="H401" s="5">
        <v>0</v>
      </c>
      <c r="I401" s="5">
        <v>0</v>
      </c>
      <c r="J401" s="4">
        <f t="shared" si="13"/>
        <v>0</v>
      </c>
    </row>
    <row r="402" spans="1:10" ht="25.5" customHeight="1">
      <c r="A402" s="73"/>
      <c r="B402" s="76"/>
      <c r="C402" s="77"/>
      <c r="D402" s="3" t="s">
        <v>59</v>
      </c>
      <c r="E402" s="5">
        <v>0</v>
      </c>
      <c r="F402" s="5">
        <v>0</v>
      </c>
      <c r="G402" s="5">
        <v>0</v>
      </c>
      <c r="H402" s="5">
        <v>0</v>
      </c>
      <c r="I402" s="5">
        <v>0</v>
      </c>
      <c r="J402" s="4">
        <f t="shared" si="13"/>
        <v>0</v>
      </c>
    </row>
    <row r="403" spans="1:10" ht="27.75" customHeight="1">
      <c r="A403" s="48">
        <v>3</v>
      </c>
      <c r="B403" s="47" t="s">
        <v>118</v>
      </c>
      <c r="C403" s="50" t="s">
        <v>434</v>
      </c>
      <c r="D403" s="3" t="s">
        <v>55</v>
      </c>
      <c r="E403" s="4">
        <f>SUM(E404:E407)</f>
        <v>13</v>
      </c>
      <c r="F403" s="4">
        <f>SUM(F404:F407)</f>
        <v>15</v>
      </c>
      <c r="G403" s="4">
        <f>SUM(G404:G407)</f>
        <v>15</v>
      </c>
      <c r="H403" s="4">
        <f>SUM(H404:H407)</f>
        <v>15</v>
      </c>
      <c r="I403" s="4">
        <f>SUM(I404:I407)</f>
        <v>15</v>
      </c>
      <c r="J403" s="4">
        <f t="shared" si="13"/>
        <v>73</v>
      </c>
    </row>
    <row r="404" spans="1:10" ht="27.75" customHeight="1">
      <c r="A404" s="102"/>
      <c r="B404" s="65" t="s">
        <v>117</v>
      </c>
      <c r="C404" s="104" t="s">
        <v>351</v>
      </c>
      <c r="D404" s="3" t="s">
        <v>56</v>
      </c>
      <c r="E404" s="5">
        <v>0</v>
      </c>
      <c r="F404" s="5">
        <v>0</v>
      </c>
      <c r="G404" s="5">
        <v>0</v>
      </c>
      <c r="H404" s="5">
        <v>0</v>
      </c>
      <c r="I404" s="5">
        <v>0</v>
      </c>
      <c r="J404" s="4">
        <f t="shared" si="13"/>
        <v>0</v>
      </c>
    </row>
    <row r="405" spans="1:10" ht="27.75" customHeight="1">
      <c r="A405" s="102"/>
      <c r="B405" s="65"/>
      <c r="C405" s="104"/>
      <c r="D405" s="3" t="s">
        <v>57</v>
      </c>
      <c r="E405" s="5">
        <v>8</v>
      </c>
      <c r="F405" s="5">
        <v>10</v>
      </c>
      <c r="G405" s="5">
        <v>10</v>
      </c>
      <c r="H405" s="5">
        <v>10</v>
      </c>
      <c r="I405" s="5">
        <v>10</v>
      </c>
      <c r="J405" s="4">
        <f t="shared" si="13"/>
        <v>48</v>
      </c>
    </row>
    <row r="406" spans="1:10" ht="27.75" customHeight="1">
      <c r="A406" s="102"/>
      <c r="B406" s="65"/>
      <c r="C406" s="104"/>
      <c r="D406" s="3" t="s">
        <v>58</v>
      </c>
      <c r="E406" s="5">
        <v>3</v>
      </c>
      <c r="F406" s="5">
        <v>3</v>
      </c>
      <c r="G406" s="5">
        <v>3</v>
      </c>
      <c r="H406" s="5">
        <v>3</v>
      </c>
      <c r="I406" s="5">
        <v>3</v>
      </c>
      <c r="J406" s="4">
        <f t="shared" si="13"/>
        <v>15</v>
      </c>
    </row>
    <row r="407" spans="1:10" ht="52.5" customHeight="1">
      <c r="A407" s="103"/>
      <c r="B407" s="66"/>
      <c r="C407" s="105"/>
      <c r="D407" s="3" t="s">
        <v>59</v>
      </c>
      <c r="E407" s="5">
        <v>2</v>
      </c>
      <c r="F407" s="5">
        <v>2</v>
      </c>
      <c r="G407" s="5">
        <v>2</v>
      </c>
      <c r="H407" s="5">
        <v>2</v>
      </c>
      <c r="I407" s="5">
        <v>2</v>
      </c>
      <c r="J407" s="4">
        <f t="shared" si="13"/>
        <v>10</v>
      </c>
    </row>
    <row r="408" spans="1:10" ht="37.5" customHeight="1">
      <c r="A408" s="73">
        <v>4</v>
      </c>
      <c r="B408" s="74" t="s">
        <v>186</v>
      </c>
      <c r="C408" s="77" t="s">
        <v>10</v>
      </c>
      <c r="D408" s="3" t="s">
        <v>55</v>
      </c>
      <c r="E408" s="4">
        <f>SUM(E409:E412)</f>
        <v>10</v>
      </c>
      <c r="F408" s="4">
        <f>SUM(F409:F412)</f>
        <v>12</v>
      </c>
      <c r="G408" s="4">
        <f>SUM(G409:G412)</f>
        <v>12</v>
      </c>
      <c r="H408" s="4">
        <f>SUM(H409:H412)</f>
        <v>12</v>
      </c>
      <c r="I408" s="4">
        <f>SUM(I409:I412)</f>
        <v>12</v>
      </c>
      <c r="J408" s="4">
        <f t="shared" si="13"/>
        <v>58</v>
      </c>
    </row>
    <row r="409" spans="1:10" ht="37.5" customHeight="1">
      <c r="A409" s="73"/>
      <c r="B409" s="75"/>
      <c r="C409" s="77"/>
      <c r="D409" s="3" t="s">
        <v>56</v>
      </c>
      <c r="E409" s="5">
        <v>0</v>
      </c>
      <c r="F409" s="5">
        <v>0</v>
      </c>
      <c r="G409" s="5">
        <v>0</v>
      </c>
      <c r="H409" s="5">
        <v>0</v>
      </c>
      <c r="I409" s="5">
        <v>0</v>
      </c>
      <c r="J409" s="4">
        <f t="shared" si="13"/>
        <v>0</v>
      </c>
    </row>
    <row r="410" spans="1:10" ht="37.5" customHeight="1">
      <c r="A410" s="73"/>
      <c r="B410" s="75"/>
      <c r="C410" s="77"/>
      <c r="D410" s="3" t="s">
        <v>57</v>
      </c>
      <c r="E410" s="5">
        <v>5</v>
      </c>
      <c r="F410" s="5">
        <v>7</v>
      </c>
      <c r="G410" s="5">
        <v>7</v>
      </c>
      <c r="H410" s="5">
        <v>7</v>
      </c>
      <c r="I410" s="5">
        <v>7</v>
      </c>
      <c r="J410" s="4">
        <f t="shared" si="13"/>
        <v>33</v>
      </c>
    </row>
    <row r="411" spans="1:10" ht="37.5" customHeight="1">
      <c r="A411" s="73"/>
      <c r="B411" s="75"/>
      <c r="C411" s="77"/>
      <c r="D411" s="3" t="s">
        <v>58</v>
      </c>
      <c r="E411" s="5">
        <v>3</v>
      </c>
      <c r="F411" s="5">
        <v>3</v>
      </c>
      <c r="G411" s="5">
        <v>3</v>
      </c>
      <c r="H411" s="5">
        <v>3</v>
      </c>
      <c r="I411" s="5">
        <v>3</v>
      </c>
      <c r="J411" s="4">
        <f t="shared" si="13"/>
        <v>15</v>
      </c>
    </row>
    <row r="412" spans="1:10" ht="37.5" customHeight="1">
      <c r="A412" s="73"/>
      <c r="B412" s="76"/>
      <c r="C412" s="77"/>
      <c r="D412" s="3" t="s">
        <v>59</v>
      </c>
      <c r="E412" s="5">
        <v>2</v>
      </c>
      <c r="F412" s="5">
        <v>2</v>
      </c>
      <c r="G412" s="5">
        <v>2</v>
      </c>
      <c r="H412" s="5">
        <v>2</v>
      </c>
      <c r="I412" s="5">
        <v>2</v>
      </c>
      <c r="J412" s="4">
        <f t="shared" si="13"/>
        <v>10</v>
      </c>
    </row>
    <row r="413" spans="1:10" ht="37.5" customHeight="1">
      <c r="A413" s="73">
        <v>5</v>
      </c>
      <c r="B413" s="74" t="s">
        <v>187</v>
      </c>
      <c r="C413" s="77" t="s">
        <v>435</v>
      </c>
      <c r="D413" s="3" t="s">
        <v>55</v>
      </c>
      <c r="E413" s="4">
        <f>SUM(E414:E417)</f>
        <v>0</v>
      </c>
      <c r="F413" s="4">
        <f>SUM(F414:F417)</f>
        <v>0</v>
      </c>
      <c r="G413" s="4">
        <f>SUM(G414:G417)</f>
        <v>0</v>
      </c>
      <c r="H413" s="4">
        <f>SUM(H414:H417)</f>
        <v>0</v>
      </c>
      <c r="I413" s="4">
        <f>SUM(I414:I417)</f>
        <v>0</v>
      </c>
      <c r="J413" s="4">
        <f t="shared" si="13"/>
        <v>0</v>
      </c>
    </row>
    <row r="414" spans="1:10" ht="37.5" customHeight="1">
      <c r="A414" s="73"/>
      <c r="B414" s="75"/>
      <c r="C414" s="77"/>
      <c r="D414" s="3" t="s">
        <v>56</v>
      </c>
      <c r="E414" s="5">
        <v>0</v>
      </c>
      <c r="F414" s="5">
        <v>0</v>
      </c>
      <c r="G414" s="5">
        <v>0</v>
      </c>
      <c r="H414" s="5">
        <v>0</v>
      </c>
      <c r="I414" s="5">
        <v>0</v>
      </c>
      <c r="J414" s="4">
        <f t="shared" si="13"/>
        <v>0</v>
      </c>
    </row>
    <row r="415" spans="1:10" ht="37.5" customHeight="1">
      <c r="A415" s="73"/>
      <c r="B415" s="75"/>
      <c r="C415" s="77"/>
      <c r="D415" s="3" t="s">
        <v>57</v>
      </c>
      <c r="E415" s="5">
        <v>0</v>
      </c>
      <c r="F415" s="5">
        <v>0</v>
      </c>
      <c r="G415" s="5">
        <v>0</v>
      </c>
      <c r="H415" s="5">
        <v>0</v>
      </c>
      <c r="I415" s="5">
        <v>0</v>
      </c>
      <c r="J415" s="4">
        <f t="shared" si="13"/>
        <v>0</v>
      </c>
    </row>
    <row r="416" spans="1:10" ht="37.5" customHeight="1">
      <c r="A416" s="73"/>
      <c r="B416" s="75"/>
      <c r="C416" s="77"/>
      <c r="D416" s="3" t="s">
        <v>58</v>
      </c>
      <c r="E416" s="5">
        <v>0</v>
      </c>
      <c r="F416" s="5">
        <v>0</v>
      </c>
      <c r="G416" s="5">
        <v>0</v>
      </c>
      <c r="H416" s="5">
        <v>0</v>
      </c>
      <c r="I416" s="5">
        <v>0</v>
      </c>
      <c r="J416" s="4">
        <f t="shared" si="13"/>
        <v>0</v>
      </c>
    </row>
    <row r="417" spans="1:10" ht="37.5" customHeight="1">
      <c r="A417" s="73"/>
      <c r="B417" s="76"/>
      <c r="C417" s="77"/>
      <c r="D417" s="3" t="s">
        <v>59</v>
      </c>
      <c r="E417" s="5">
        <v>0</v>
      </c>
      <c r="F417" s="5">
        <v>0</v>
      </c>
      <c r="G417" s="5">
        <v>0</v>
      </c>
      <c r="H417" s="5">
        <v>0</v>
      </c>
      <c r="I417" s="5">
        <v>0</v>
      </c>
      <c r="J417" s="4">
        <f t="shared" si="13"/>
        <v>0</v>
      </c>
    </row>
    <row r="418" spans="1:10" ht="33.75" customHeight="1">
      <c r="A418" s="73">
        <v>6</v>
      </c>
      <c r="B418" s="74" t="s">
        <v>437</v>
      </c>
      <c r="C418" s="77" t="s">
        <v>116</v>
      </c>
      <c r="D418" s="3" t="s">
        <v>55</v>
      </c>
      <c r="E418" s="4">
        <f>SUM(E419:E422)</f>
        <v>4</v>
      </c>
      <c r="F418" s="4">
        <f>SUM(F419:F422)</f>
        <v>4</v>
      </c>
      <c r="G418" s="4">
        <f>SUM(G419:G422)</f>
        <v>4</v>
      </c>
      <c r="H418" s="4">
        <f>SUM(H419:H422)</f>
        <v>4</v>
      </c>
      <c r="I418" s="4">
        <f>SUM(I419:I422)</f>
        <v>4</v>
      </c>
      <c r="J418" s="4">
        <f t="shared" si="13"/>
        <v>20</v>
      </c>
    </row>
    <row r="419" spans="1:10" ht="33.75" customHeight="1">
      <c r="A419" s="73"/>
      <c r="B419" s="75"/>
      <c r="C419" s="77"/>
      <c r="D419" s="3" t="s">
        <v>56</v>
      </c>
      <c r="E419" s="5">
        <v>0</v>
      </c>
      <c r="F419" s="5">
        <v>0</v>
      </c>
      <c r="G419" s="5">
        <v>0</v>
      </c>
      <c r="H419" s="5">
        <v>0</v>
      </c>
      <c r="I419" s="5">
        <v>0</v>
      </c>
      <c r="J419" s="4">
        <f t="shared" si="13"/>
        <v>0</v>
      </c>
    </row>
    <row r="420" spans="1:10" ht="33.75" customHeight="1">
      <c r="A420" s="73"/>
      <c r="B420" s="75"/>
      <c r="C420" s="77"/>
      <c r="D420" s="3" t="s">
        <v>57</v>
      </c>
      <c r="E420" s="5">
        <v>2</v>
      </c>
      <c r="F420" s="5">
        <v>2</v>
      </c>
      <c r="G420" s="5">
        <v>2</v>
      </c>
      <c r="H420" s="5">
        <v>2</v>
      </c>
      <c r="I420" s="5">
        <v>2</v>
      </c>
      <c r="J420" s="4">
        <f t="shared" si="13"/>
        <v>10</v>
      </c>
    </row>
    <row r="421" spans="1:10" ht="33.75" customHeight="1">
      <c r="A421" s="73"/>
      <c r="B421" s="75"/>
      <c r="C421" s="77"/>
      <c r="D421" s="3" t="s">
        <v>58</v>
      </c>
      <c r="E421" s="5">
        <v>0</v>
      </c>
      <c r="F421" s="5">
        <v>0</v>
      </c>
      <c r="G421" s="5">
        <v>0</v>
      </c>
      <c r="H421" s="5">
        <v>0</v>
      </c>
      <c r="I421" s="5">
        <v>0</v>
      </c>
      <c r="J421" s="4">
        <f t="shared" si="13"/>
        <v>0</v>
      </c>
    </row>
    <row r="422" spans="1:10" ht="80.25" customHeight="1">
      <c r="A422" s="73"/>
      <c r="B422" s="76"/>
      <c r="C422" s="77"/>
      <c r="D422" s="3" t="s">
        <v>59</v>
      </c>
      <c r="E422" s="5">
        <v>2</v>
      </c>
      <c r="F422" s="5">
        <v>2</v>
      </c>
      <c r="G422" s="5">
        <v>2</v>
      </c>
      <c r="H422" s="5">
        <v>2</v>
      </c>
      <c r="I422" s="5">
        <v>2</v>
      </c>
      <c r="J422" s="4">
        <f t="shared" si="13"/>
        <v>10</v>
      </c>
    </row>
    <row r="423" spans="1:10" ht="33" customHeight="1">
      <c r="A423" s="73">
        <v>7</v>
      </c>
      <c r="B423" s="74" t="s">
        <v>438</v>
      </c>
      <c r="C423" s="77" t="s">
        <v>252</v>
      </c>
      <c r="D423" s="3" t="s">
        <v>55</v>
      </c>
      <c r="E423" s="4">
        <f>SUM(E424:E427)</f>
        <v>0</v>
      </c>
      <c r="F423" s="4">
        <f>SUM(F424:F427)</f>
        <v>0</v>
      </c>
      <c r="G423" s="4">
        <f>SUM(G424:G427)</f>
        <v>0</v>
      </c>
      <c r="H423" s="4">
        <f>SUM(H424:H427)</f>
        <v>0</v>
      </c>
      <c r="I423" s="4">
        <f>SUM(I424:I427)</f>
        <v>0</v>
      </c>
      <c r="J423" s="4">
        <f t="shared" si="13"/>
        <v>0</v>
      </c>
    </row>
    <row r="424" spans="1:10" ht="33" customHeight="1">
      <c r="A424" s="73"/>
      <c r="B424" s="75"/>
      <c r="C424" s="77"/>
      <c r="D424" s="3" t="s">
        <v>56</v>
      </c>
      <c r="E424" s="5">
        <v>0</v>
      </c>
      <c r="F424" s="5">
        <v>0</v>
      </c>
      <c r="G424" s="5">
        <v>0</v>
      </c>
      <c r="H424" s="5">
        <v>0</v>
      </c>
      <c r="I424" s="5">
        <v>0</v>
      </c>
      <c r="J424" s="4">
        <f t="shared" si="13"/>
        <v>0</v>
      </c>
    </row>
    <row r="425" spans="1:10" ht="33" customHeight="1">
      <c r="A425" s="73"/>
      <c r="B425" s="75"/>
      <c r="C425" s="77"/>
      <c r="D425" s="3" t="s">
        <v>57</v>
      </c>
      <c r="E425" s="5">
        <v>0</v>
      </c>
      <c r="F425" s="5">
        <v>0</v>
      </c>
      <c r="G425" s="5">
        <v>0</v>
      </c>
      <c r="H425" s="5">
        <v>0</v>
      </c>
      <c r="I425" s="5">
        <v>0</v>
      </c>
      <c r="J425" s="4">
        <f t="shared" si="13"/>
        <v>0</v>
      </c>
    </row>
    <row r="426" spans="1:10" ht="33" customHeight="1">
      <c r="A426" s="73"/>
      <c r="B426" s="75"/>
      <c r="C426" s="77"/>
      <c r="D426" s="3" t="s">
        <v>58</v>
      </c>
      <c r="E426" s="5">
        <v>0</v>
      </c>
      <c r="F426" s="5">
        <v>0</v>
      </c>
      <c r="G426" s="5">
        <v>0</v>
      </c>
      <c r="H426" s="5">
        <v>0</v>
      </c>
      <c r="I426" s="5">
        <v>0</v>
      </c>
      <c r="J426" s="4">
        <f t="shared" si="13"/>
        <v>0</v>
      </c>
    </row>
    <row r="427" spans="1:10" ht="33" customHeight="1">
      <c r="A427" s="73"/>
      <c r="B427" s="76"/>
      <c r="C427" s="77"/>
      <c r="D427" s="3" t="s">
        <v>59</v>
      </c>
      <c r="E427" s="5">
        <v>0</v>
      </c>
      <c r="F427" s="5">
        <v>0</v>
      </c>
      <c r="G427" s="5">
        <v>0</v>
      </c>
      <c r="H427" s="5">
        <v>0</v>
      </c>
      <c r="I427" s="5">
        <v>0</v>
      </c>
      <c r="J427" s="4">
        <f t="shared" si="13"/>
        <v>0</v>
      </c>
    </row>
    <row r="428" spans="1:10" ht="33" customHeight="1">
      <c r="A428" s="73">
        <v>8</v>
      </c>
      <c r="B428" s="74" t="s">
        <v>421</v>
      </c>
      <c r="C428" s="77" t="s">
        <v>439</v>
      </c>
      <c r="D428" s="3" t="s">
        <v>55</v>
      </c>
      <c r="E428" s="4">
        <f>SUM(E429:E432)</f>
        <v>0</v>
      </c>
      <c r="F428" s="4">
        <f>SUM(F429:F432)</f>
        <v>0</v>
      </c>
      <c r="G428" s="4">
        <f>SUM(G429:G432)</f>
        <v>0</v>
      </c>
      <c r="H428" s="4">
        <f>SUM(H429:H432)</f>
        <v>0</v>
      </c>
      <c r="I428" s="4">
        <f>SUM(I429:I432)</f>
        <v>0</v>
      </c>
      <c r="J428" s="4">
        <f t="shared" si="13"/>
        <v>0</v>
      </c>
    </row>
    <row r="429" spans="1:10" ht="33" customHeight="1">
      <c r="A429" s="73"/>
      <c r="B429" s="75"/>
      <c r="C429" s="77"/>
      <c r="D429" s="3" t="s">
        <v>56</v>
      </c>
      <c r="E429" s="5">
        <v>0</v>
      </c>
      <c r="F429" s="5">
        <v>0</v>
      </c>
      <c r="G429" s="5">
        <v>0</v>
      </c>
      <c r="H429" s="5">
        <v>0</v>
      </c>
      <c r="I429" s="5">
        <v>0</v>
      </c>
      <c r="J429" s="4">
        <f t="shared" si="13"/>
        <v>0</v>
      </c>
    </row>
    <row r="430" spans="1:10" ht="33" customHeight="1">
      <c r="A430" s="73"/>
      <c r="B430" s="75"/>
      <c r="C430" s="77"/>
      <c r="D430" s="3" t="s">
        <v>57</v>
      </c>
      <c r="E430" s="5">
        <v>0</v>
      </c>
      <c r="F430" s="5">
        <v>0</v>
      </c>
      <c r="G430" s="5">
        <v>0</v>
      </c>
      <c r="H430" s="5">
        <v>0</v>
      </c>
      <c r="I430" s="5">
        <v>0</v>
      </c>
      <c r="J430" s="4">
        <f t="shared" si="13"/>
        <v>0</v>
      </c>
    </row>
    <row r="431" spans="1:10" ht="33" customHeight="1">
      <c r="A431" s="73"/>
      <c r="B431" s="75"/>
      <c r="C431" s="77"/>
      <c r="D431" s="3" t="s">
        <v>58</v>
      </c>
      <c r="E431" s="5">
        <v>0</v>
      </c>
      <c r="F431" s="5">
        <v>0</v>
      </c>
      <c r="G431" s="5">
        <v>0</v>
      </c>
      <c r="H431" s="5">
        <v>0</v>
      </c>
      <c r="I431" s="5">
        <v>0</v>
      </c>
      <c r="J431" s="4">
        <f t="shared" si="13"/>
        <v>0</v>
      </c>
    </row>
    <row r="432" spans="1:10" ht="33" customHeight="1">
      <c r="A432" s="73"/>
      <c r="B432" s="76"/>
      <c r="C432" s="77"/>
      <c r="D432" s="3" t="s">
        <v>59</v>
      </c>
      <c r="E432" s="5">
        <v>0</v>
      </c>
      <c r="F432" s="5">
        <v>0</v>
      </c>
      <c r="G432" s="5">
        <v>0</v>
      </c>
      <c r="H432" s="5">
        <v>0</v>
      </c>
      <c r="I432" s="5">
        <v>0</v>
      </c>
      <c r="J432" s="4">
        <f t="shared" si="13"/>
        <v>0</v>
      </c>
    </row>
    <row r="433" spans="1:10" ht="36" customHeight="1">
      <c r="A433" s="73">
        <v>9</v>
      </c>
      <c r="B433" s="74" t="s">
        <v>147</v>
      </c>
      <c r="C433" s="78" t="s">
        <v>149</v>
      </c>
      <c r="D433" s="3" t="s">
        <v>55</v>
      </c>
      <c r="E433" s="4">
        <f>SUM(E434:E437)</f>
        <v>3</v>
      </c>
      <c r="F433" s="4">
        <f>SUM(F434:F437)</f>
        <v>3</v>
      </c>
      <c r="G433" s="4">
        <f>SUM(G434:G437)</f>
        <v>3</v>
      </c>
      <c r="H433" s="4">
        <f>SUM(H434:H437)</f>
        <v>3</v>
      </c>
      <c r="I433" s="4">
        <f>SUM(I434:I437)</f>
        <v>3</v>
      </c>
      <c r="J433" s="4">
        <f t="shared" si="13"/>
        <v>15</v>
      </c>
    </row>
    <row r="434" spans="1:10" ht="36" customHeight="1">
      <c r="A434" s="73"/>
      <c r="B434" s="65"/>
      <c r="C434" s="79"/>
      <c r="D434" s="3" t="s">
        <v>56</v>
      </c>
      <c r="E434" s="5">
        <v>0</v>
      </c>
      <c r="F434" s="5">
        <v>0</v>
      </c>
      <c r="G434" s="5">
        <v>0</v>
      </c>
      <c r="H434" s="5">
        <v>0</v>
      </c>
      <c r="I434" s="5">
        <v>0</v>
      </c>
      <c r="J434" s="4">
        <f t="shared" si="13"/>
        <v>0</v>
      </c>
    </row>
    <row r="435" spans="1:10" ht="36" customHeight="1">
      <c r="A435" s="73"/>
      <c r="B435" s="65" t="s">
        <v>146</v>
      </c>
      <c r="C435" s="79" t="s">
        <v>148</v>
      </c>
      <c r="D435" s="3" t="s">
        <v>57</v>
      </c>
      <c r="E435" s="5">
        <v>0</v>
      </c>
      <c r="F435" s="5">
        <v>0</v>
      </c>
      <c r="G435" s="5">
        <v>0</v>
      </c>
      <c r="H435" s="5">
        <v>0</v>
      </c>
      <c r="I435" s="5">
        <v>0</v>
      </c>
      <c r="J435" s="4">
        <f t="shared" si="13"/>
        <v>0</v>
      </c>
    </row>
    <row r="436" spans="1:10" ht="36" customHeight="1">
      <c r="A436" s="73"/>
      <c r="B436" s="65"/>
      <c r="C436" s="79"/>
      <c r="D436" s="3" t="s">
        <v>58</v>
      </c>
      <c r="E436" s="5">
        <v>0</v>
      </c>
      <c r="F436" s="5">
        <v>0</v>
      </c>
      <c r="G436" s="5">
        <v>0</v>
      </c>
      <c r="H436" s="5">
        <v>0</v>
      </c>
      <c r="I436" s="5">
        <v>0</v>
      </c>
      <c r="J436" s="4">
        <f t="shared" si="13"/>
        <v>0</v>
      </c>
    </row>
    <row r="437" spans="1:10" ht="36" customHeight="1">
      <c r="A437" s="73"/>
      <c r="B437" s="66"/>
      <c r="C437" s="80"/>
      <c r="D437" s="3" t="s">
        <v>59</v>
      </c>
      <c r="E437" s="5">
        <v>3</v>
      </c>
      <c r="F437" s="5">
        <v>3</v>
      </c>
      <c r="G437" s="5">
        <v>3</v>
      </c>
      <c r="H437" s="5">
        <v>3</v>
      </c>
      <c r="I437" s="5">
        <v>3</v>
      </c>
      <c r="J437" s="4">
        <f t="shared" si="13"/>
        <v>15</v>
      </c>
    </row>
    <row r="438" spans="1:10" ht="36" customHeight="1">
      <c r="A438" s="73">
        <v>10</v>
      </c>
      <c r="B438" s="74" t="s">
        <v>304</v>
      </c>
      <c r="C438" s="77" t="s">
        <v>440</v>
      </c>
      <c r="D438" s="3" t="s">
        <v>55</v>
      </c>
      <c r="E438" s="4">
        <f>SUM(E439:E442)</f>
        <v>6</v>
      </c>
      <c r="F438" s="4">
        <f>SUM(F439:F442)</f>
        <v>8</v>
      </c>
      <c r="G438" s="4">
        <f>SUM(G439:G442)</f>
        <v>8</v>
      </c>
      <c r="H438" s="4">
        <f>SUM(H439:H442)</f>
        <v>8</v>
      </c>
      <c r="I438" s="4">
        <f>SUM(I439:I442)</f>
        <v>8</v>
      </c>
      <c r="J438" s="4">
        <f t="shared" si="13"/>
        <v>38</v>
      </c>
    </row>
    <row r="439" spans="1:10" ht="36" customHeight="1">
      <c r="A439" s="73"/>
      <c r="B439" s="75"/>
      <c r="C439" s="77"/>
      <c r="D439" s="3" t="s">
        <v>56</v>
      </c>
      <c r="E439" s="5">
        <v>0</v>
      </c>
      <c r="F439" s="5">
        <v>0</v>
      </c>
      <c r="G439" s="5">
        <v>0</v>
      </c>
      <c r="H439" s="5">
        <v>0</v>
      </c>
      <c r="I439" s="5">
        <v>0</v>
      </c>
      <c r="J439" s="4">
        <f t="shared" si="13"/>
        <v>0</v>
      </c>
    </row>
    <row r="440" spans="1:10" ht="36" customHeight="1">
      <c r="A440" s="73"/>
      <c r="B440" s="75"/>
      <c r="C440" s="77"/>
      <c r="D440" s="3" t="s">
        <v>57</v>
      </c>
      <c r="E440" s="5">
        <v>3</v>
      </c>
      <c r="F440" s="5">
        <v>5</v>
      </c>
      <c r="G440" s="5">
        <v>5</v>
      </c>
      <c r="H440" s="5">
        <v>5</v>
      </c>
      <c r="I440" s="5">
        <v>5</v>
      </c>
      <c r="J440" s="4">
        <f t="shared" si="13"/>
        <v>23</v>
      </c>
    </row>
    <row r="441" spans="1:10" ht="36" customHeight="1">
      <c r="A441" s="73"/>
      <c r="B441" s="75"/>
      <c r="C441" s="77"/>
      <c r="D441" s="3" t="s">
        <v>58</v>
      </c>
      <c r="E441" s="5">
        <v>0</v>
      </c>
      <c r="F441" s="5">
        <v>0</v>
      </c>
      <c r="G441" s="5">
        <v>0</v>
      </c>
      <c r="H441" s="5">
        <v>0</v>
      </c>
      <c r="I441" s="5">
        <v>0</v>
      </c>
      <c r="J441" s="4">
        <f t="shared" si="13"/>
        <v>0</v>
      </c>
    </row>
    <row r="442" spans="1:10" ht="36" customHeight="1">
      <c r="A442" s="73"/>
      <c r="B442" s="76"/>
      <c r="C442" s="77"/>
      <c r="D442" s="3" t="s">
        <v>59</v>
      </c>
      <c r="E442" s="5">
        <v>3</v>
      </c>
      <c r="F442" s="5">
        <v>3</v>
      </c>
      <c r="G442" s="5">
        <v>3</v>
      </c>
      <c r="H442" s="5">
        <v>3</v>
      </c>
      <c r="I442" s="5">
        <v>3</v>
      </c>
      <c r="J442" s="4">
        <f t="shared" si="13"/>
        <v>15</v>
      </c>
    </row>
    <row r="443" spans="1:10" ht="36" customHeight="1">
      <c r="A443" s="86" t="s">
        <v>27</v>
      </c>
      <c r="B443" s="87"/>
      <c r="C443" s="87"/>
      <c r="D443" s="88"/>
      <c r="E443" s="4">
        <f>SUM(E403,E408,E413,E418,E423,E428,E433,E438)</f>
        <v>36</v>
      </c>
      <c r="F443" s="4">
        <f>SUM(F403,F408,F413,F418,F423,F428,F433,F438)</f>
        <v>42</v>
      </c>
      <c r="G443" s="4">
        <f>SUM(G403,G408,G413,G418,G423,G428,G433,G438)</f>
        <v>42</v>
      </c>
      <c r="H443" s="4">
        <f>SUM(H403,H408,H413,H418,H423,H428,H433,H438)</f>
        <v>42</v>
      </c>
      <c r="I443" s="4">
        <f>SUM(I403,I408,I413,I418,I423,I428,I433,I438)</f>
        <v>42</v>
      </c>
      <c r="J443" s="4">
        <f t="shared" si="13"/>
        <v>204</v>
      </c>
    </row>
    <row r="444" spans="1:11" ht="36" customHeight="1">
      <c r="A444" s="25"/>
      <c r="B444" s="26"/>
      <c r="C444" s="26"/>
      <c r="D444" s="27" t="s">
        <v>56</v>
      </c>
      <c r="E444" s="28">
        <f>E394+E399+E404+E409+E414+E419+E424+E429+E439+E434</f>
        <v>0</v>
      </c>
      <c r="F444" s="28">
        <f>F394+F399+F404+F409+F414+F419+F424+F429+F439+F434</f>
        <v>0</v>
      </c>
      <c r="G444" s="28">
        <f>G394+G399+G404+G409+G414+G419+G424+G429+G439+G434</f>
        <v>0</v>
      </c>
      <c r="H444" s="28">
        <f>H394+H399+H404+H409+H414+H419+H424+H429+H439+H434</f>
        <v>0</v>
      </c>
      <c r="I444" s="28">
        <f>I394+I399+I404+I409+I414+I419+I424+I429+I439+I434</f>
        <v>0</v>
      </c>
      <c r="J444" s="4">
        <f t="shared" si="13"/>
        <v>0</v>
      </c>
      <c r="K444" s="14"/>
    </row>
    <row r="445" spans="1:11" ht="36" customHeight="1">
      <c r="A445" s="29"/>
      <c r="B445" s="30"/>
      <c r="C445" s="30"/>
      <c r="D445" s="31" t="s">
        <v>57</v>
      </c>
      <c r="E445" s="28">
        <f aca="true" t="shared" si="14" ref="E445:I447">E395+E400+E405+E410+E415+E420+E425+E430+E440+E435</f>
        <v>18</v>
      </c>
      <c r="F445" s="28">
        <f t="shared" si="14"/>
        <v>24</v>
      </c>
      <c r="G445" s="28">
        <f t="shared" si="14"/>
        <v>24</v>
      </c>
      <c r="H445" s="28">
        <f t="shared" si="14"/>
        <v>24</v>
      </c>
      <c r="I445" s="28">
        <f t="shared" si="14"/>
        <v>24</v>
      </c>
      <c r="J445" s="4">
        <f t="shared" si="13"/>
        <v>114</v>
      </c>
      <c r="K445" s="14"/>
    </row>
    <row r="446" spans="1:11" ht="36" customHeight="1">
      <c r="A446" s="29"/>
      <c r="B446" s="30"/>
      <c r="C446" s="30"/>
      <c r="D446" s="31" t="s">
        <v>58</v>
      </c>
      <c r="E446" s="28">
        <f t="shared" si="14"/>
        <v>6</v>
      </c>
      <c r="F446" s="28">
        <f t="shared" si="14"/>
        <v>6</v>
      </c>
      <c r="G446" s="28">
        <f t="shared" si="14"/>
        <v>6</v>
      </c>
      <c r="H446" s="28">
        <f t="shared" si="14"/>
        <v>6</v>
      </c>
      <c r="I446" s="28">
        <f t="shared" si="14"/>
        <v>6</v>
      </c>
      <c r="J446" s="4">
        <f t="shared" si="13"/>
        <v>30</v>
      </c>
      <c r="K446" s="14"/>
    </row>
    <row r="447" spans="1:11" ht="36" customHeight="1">
      <c r="A447" s="29"/>
      <c r="B447" s="30"/>
      <c r="C447" s="30"/>
      <c r="D447" s="31" t="s">
        <v>59</v>
      </c>
      <c r="E447" s="28">
        <f t="shared" si="14"/>
        <v>12</v>
      </c>
      <c r="F447" s="28">
        <f t="shared" si="14"/>
        <v>12</v>
      </c>
      <c r="G447" s="28">
        <f t="shared" si="14"/>
        <v>12</v>
      </c>
      <c r="H447" s="28">
        <f t="shared" si="14"/>
        <v>12</v>
      </c>
      <c r="I447" s="28">
        <f t="shared" si="14"/>
        <v>12</v>
      </c>
      <c r="J447" s="4">
        <f t="shared" si="13"/>
        <v>60</v>
      </c>
      <c r="K447" s="14"/>
    </row>
    <row r="448" spans="1:10" ht="25.5" customHeight="1">
      <c r="A448" s="70" t="s">
        <v>78</v>
      </c>
      <c r="B448" s="71"/>
      <c r="C448" s="71"/>
      <c r="D448" s="71"/>
      <c r="E448" s="71"/>
      <c r="F448" s="71"/>
      <c r="G448" s="71"/>
      <c r="H448" s="71"/>
      <c r="I448" s="71"/>
      <c r="J448" s="72"/>
    </row>
    <row r="449" spans="1:10" ht="25.5" customHeight="1">
      <c r="A449" s="70" t="s">
        <v>79</v>
      </c>
      <c r="B449" s="71"/>
      <c r="C449" s="71"/>
      <c r="D449" s="71"/>
      <c r="E449" s="71"/>
      <c r="F449" s="71"/>
      <c r="G449" s="71"/>
      <c r="H449" s="71"/>
      <c r="I449" s="71"/>
      <c r="J449" s="72"/>
    </row>
    <row r="450" spans="1:11" ht="33" customHeight="1">
      <c r="A450" s="73">
        <v>1</v>
      </c>
      <c r="B450" s="74" t="s">
        <v>80</v>
      </c>
      <c r="C450" s="77" t="s">
        <v>81</v>
      </c>
      <c r="D450" s="3" t="s">
        <v>55</v>
      </c>
      <c r="E450" s="4">
        <f>SUM(E451:E454)</f>
        <v>63</v>
      </c>
      <c r="F450" s="4">
        <f>SUM(F451:F454)</f>
        <v>74</v>
      </c>
      <c r="G450" s="4">
        <f>SUM(G451:G454)</f>
        <v>80</v>
      </c>
      <c r="H450" s="4">
        <f>SUM(H451:H454)</f>
        <v>86</v>
      </c>
      <c r="I450" s="4">
        <f>SUM(I451:I454)</f>
        <v>92</v>
      </c>
      <c r="J450" s="4">
        <f aca="true" t="shared" si="15" ref="J450:J513">SUM(E450:I450)</f>
        <v>395</v>
      </c>
      <c r="K450" s="14"/>
    </row>
    <row r="451" spans="1:11" ht="33" customHeight="1">
      <c r="A451" s="73"/>
      <c r="B451" s="75"/>
      <c r="C451" s="77"/>
      <c r="D451" s="3" t="s">
        <v>56</v>
      </c>
      <c r="E451" s="5">
        <v>0</v>
      </c>
      <c r="F451" s="5">
        <v>0</v>
      </c>
      <c r="G451" s="5">
        <v>0</v>
      </c>
      <c r="H451" s="5">
        <v>0</v>
      </c>
      <c r="I451" s="5">
        <v>0</v>
      </c>
      <c r="J451" s="4">
        <f t="shared" si="15"/>
        <v>0</v>
      </c>
      <c r="K451" s="14"/>
    </row>
    <row r="452" spans="1:10" ht="33" customHeight="1">
      <c r="A452" s="73"/>
      <c r="B452" s="75"/>
      <c r="C452" s="77"/>
      <c r="D452" s="3" t="s">
        <v>57</v>
      </c>
      <c r="E452" s="5">
        <v>60</v>
      </c>
      <c r="F452" s="5">
        <v>70</v>
      </c>
      <c r="G452" s="5">
        <v>75</v>
      </c>
      <c r="H452" s="5">
        <v>80</v>
      </c>
      <c r="I452" s="5">
        <v>85</v>
      </c>
      <c r="J452" s="4">
        <f t="shared" si="15"/>
        <v>370</v>
      </c>
    </row>
    <row r="453" spans="1:10" ht="33" customHeight="1">
      <c r="A453" s="73"/>
      <c r="B453" s="75"/>
      <c r="C453" s="77"/>
      <c r="D453" s="3" t="s">
        <v>58</v>
      </c>
      <c r="E453" s="5">
        <v>0</v>
      </c>
      <c r="F453" s="5">
        <v>0</v>
      </c>
      <c r="G453" s="5">
        <v>0</v>
      </c>
      <c r="H453" s="5">
        <v>0</v>
      </c>
      <c r="I453" s="5">
        <v>0</v>
      </c>
      <c r="J453" s="4">
        <f t="shared" si="15"/>
        <v>0</v>
      </c>
    </row>
    <row r="454" spans="1:10" ht="33" customHeight="1">
      <c r="A454" s="73"/>
      <c r="B454" s="76"/>
      <c r="C454" s="77"/>
      <c r="D454" s="3" t="s">
        <v>59</v>
      </c>
      <c r="E454" s="5">
        <v>3</v>
      </c>
      <c r="F454" s="5">
        <v>4</v>
      </c>
      <c r="G454" s="5">
        <v>5</v>
      </c>
      <c r="H454" s="5">
        <v>6</v>
      </c>
      <c r="I454" s="5">
        <v>7</v>
      </c>
      <c r="J454" s="4">
        <f t="shared" si="15"/>
        <v>25</v>
      </c>
    </row>
    <row r="455" spans="1:10" ht="33" customHeight="1">
      <c r="A455" s="73">
        <v>2</v>
      </c>
      <c r="B455" s="74" t="s">
        <v>305</v>
      </c>
      <c r="C455" s="77" t="s">
        <v>82</v>
      </c>
      <c r="D455" s="3" t="s">
        <v>55</v>
      </c>
      <c r="E455" s="4">
        <f>SUM(E456:E459)</f>
        <v>70</v>
      </c>
      <c r="F455" s="4">
        <f>SUM(F456:F459)</f>
        <v>90</v>
      </c>
      <c r="G455" s="4">
        <f>SUM(G456:G459)</f>
        <v>102</v>
      </c>
      <c r="H455" s="4">
        <f>SUM(H456:H459)</f>
        <v>103</v>
      </c>
      <c r="I455" s="4">
        <f>SUM(I456:I459)</f>
        <v>104</v>
      </c>
      <c r="J455" s="4">
        <f t="shared" si="15"/>
        <v>469</v>
      </c>
    </row>
    <row r="456" spans="1:10" ht="33" customHeight="1">
      <c r="A456" s="73"/>
      <c r="B456" s="75"/>
      <c r="C456" s="77"/>
      <c r="D456" s="3" t="s">
        <v>56</v>
      </c>
      <c r="E456" s="5">
        <v>0</v>
      </c>
      <c r="F456" s="5">
        <v>0</v>
      </c>
      <c r="G456" s="5">
        <v>0</v>
      </c>
      <c r="H456" s="5">
        <v>0</v>
      </c>
      <c r="I456" s="5">
        <v>0</v>
      </c>
      <c r="J456" s="4">
        <f t="shared" si="15"/>
        <v>0</v>
      </c>
    </row>
    <row r="457" spans="1:10" ht="33" customHeight="1">
      <c r="A457" s="73"/>
      <c r="B457" s="75"/>
      <c r="C457" s="77"/>
      <c r="D457" s="3" t="s">
        <v>57</v>
      </c>
      <c r="E457" s="5">
        <v>0</v>
      </c>
      <c r="F457" s="5">
        <v>10</v>
      </c>
      <c r="G457" s="5">
        <v>12</v>
      </c>
      <c r="H457" s="5">
        <v>13</v>
      </c>
      <c r="I457" s="5">
        <v>14</v>
      </c>
      <c r="J457" s="4">
        <f t="shared" si="15"/>
        <v>49</v>
      </c>
    </row>
    <row r="458" spans="1:10" ht="33" customHeight="1">
      <c r="A458" s="73"/>
      <c r="B458" s="75"/>
      <c r="C458" s="77"/>
      <c r="D458" s="3" t="s">
        <v>58</v>
      </c>
      <c r="E458" s="5">
        <v>0</v>
      </c>
      <c r="F458" s="5">
        <v>0</v>
      </c>
      <c r="G458" s="5">
        <v>0</v>
      </c>
      <c r="H458" s="5">
        <v>0</v>
      </c>
      <c r="I458" s="5">
        <v>0</v>
      </c>
      <c r="J458" s="4">
        <f t="shared" si="15"/>
        <v>0</v>
      </c>
    </row>
    <row r="459" spans="1:10" ht="33" customHeight="1">
      <c r="A459" s="73"/>
      <c r="B459" s="76"/>
      <c r="C459" s="77"/>
      <c r="D459" s="3" t="s">
        <v>59</v>
      </c>
      <c r="E459" s="5">
        <v>70</v>
      </c>
      <c r="F459" s="5">
        <v>80</v>
      </c>
      <c r="G459" s="5">
        <v>90</v>
      </c>
      <c r="H459" s="5">
        <v>90</v>
      </c>
      <c r="I459" s="5">
        <v>90</v>
      </c>
      <c r="J459" s="4">
        <f t="shared" si="15"/>
        <v>420</v>
      </c>
    </row>
    <row r="460" spans="1:10" ht="33" customHeight="1">
      <c r="A460" s="73">
        <v>3</v>
      </c>
      <c r="B460" s="74" t="s">
        <v>422</v>
      </c>
      <c r="C460" s="77" t="s">
        <v>83</v>
      </c>
      <c r="D460" s="3" t="s">
        <v>55</v>
      </c>
      <c r="E460" s="4">
        <f>SUM(E461:E464)</f>
        <v>52</v>
      </c>
      <c r="F460" s="4">
        <f>SUM(F461:F464)</f>
        <v>53</v>
      </c>
      <c r="G460" s="4">
        <f>SUM(G461:G464)</f>
        <v>53</v>
      </c>
      <c r="H460" s="4">
        <f>SUM(H461:H464)</f>
        <v>53</v>
      </c>
      <c r="I460" s="4">
        <f>SUM(I461:I464)</f>
        <v>53</v>
      </c>
      <c r="J460" s="4">
        <f t="shared" si="15"/>
        <v>264</v>
      </c>
    </row>
    <row r="461" spans="1:10" ht="33" customHeight="1">
      <c r="A461" s="73"/>
      <c r="B461" s="75"/>
      <c r="C461" s="77"/>
      <c r="D461" s="3" t="s">
        <v>56</v>
      </c>
      <c r="E461" s="5">
        <v>0</v>
      </c>
      <c r="F461" s="5">
        <v>0</v>
      </c>
      <c r="G461" s="5">
        <v>0</v>
      </c>
      <c r="H461" s="5">
        <v>0</v>
      </c>
      <c r="I461" s="5">
        <v>0</v>
      </c>
      <c r="J461" s="4">
        <f t="shared" si="15"/>
        <v>0</v>
      </c>
    </row>
    <row r="462" spans="1:10" ht="33" customHeight="1">
      <c r="A462" s="73"/>
      <c r="B462" s="75"/>
      <c r="C462" s="77"/>
      <c r="D462" s="3" t="s">
        <v>57</v>
      </c>
      <c r="E462" s="5">
        <v>40</v>
      </c>
      <c r="F462" s="5">
        <v>40</v>
      </c>
      <c r="G462" s="5">
        <v>40</v>
      </c>
      <c r="H462" s="5">
        <v>40</v>
      </c>
      <c r="I462" s="5">
        <v>40</v>
      </c>
      <c r="J462" s="4">
        <f t="shared" si="15"/>
        <v>200</v>
      </c>
    </row>
    <row r="463" spans="1:10" ht="33" customHeight="1">
      <c r="A463" s="73"/>
      <c r="B463" s="75"/>
      <c r="C463" s="77"/>
      <c r="D463" s="3" t="s">
        <v>58</v>
      </c>
      <c r="E463" s="5">
        <v>2</v>
      </c>
      <c r="F463" s="5">
        <v>3</v>
      </c>
      <c r="G463" s="5">
        <v>3</v>
      </c>
      <c r="H463" s="5">
        <v>3</v>
      </c>
      <c r="I463" s="5">
        <v>3</v>
      </c>
      <c r="J463" s="4">
        <f t="shared" si="15"/>
        <v>14</v>
      </c>
    </row>
    <row r="464" spans="1:10" ht="33" customHeight="1">
      <c r="A464" s="73"/>
      <c r="B464" s="76"/>
      <c r="C464" s="77"/>
      <c r="D464" s="3" t="s">
        <v>59</v>
      </c>
      <c r="E464" s="5">
        <v>10</v>
      </c>
      <c r="F464" s="5">
        <v>10</v>
      </c>
      <c r="G464" s="5">
        <v>10</v>
      </c>
      <c r="H464" s="5">
        <v>10</v>
      </c>
      <c r="I464" s="5">
        <v>10</v>
      </c>
      <c r="J464" s="4">
        <f t="shared" si="15"/>
        <v>50</v>
      </c>
    </row>
    <row r="465" spans="1:10" ht="25.5" customHeight="1">
      <c r="A465" s="73">
        <v>4</v>
      </c>
      <c r="B465" s="74" t="s">
        <v>84</v>
      </c>
      <c r="C465" s="77" t="s">
        <v>82</v>
      </c>
      <c r="D465" s="3" t="s">
        <v>55</v>
      </c>
      <c r="E465" s="4">
        <f>SUM(E466:E469)</f>
        <v>1</v>
      </c>
      <c r="F465" s="4">
        <f>SUM(F466:F469)</f>
        <v>1</v>
      </c>
      <c r="G465" s="4">
        <f>SUM(G466:G469)</f>
        <v>2</v>
      </c>
      <c r="H465" s="4">
        <f>SUM(H466:H469)</f>
        <v>2</v>
      </c>
      <c r="I465" s="4">
        <f>SUM(I466:I469)</f>
        <v>2</v>
      </c>
      <c r="J465" s="4">
        <f t="shared" si="15"/>
        <v>8</v>
      </c>
    </row>
    <row r="466" spans="1:10" ht="25.5" customHeight="1">
      <c r="A466" s="73"/>
      <c r="B466" s="75"/>
      <c r="C466" s="77"/>
      <c r="D466" s="3" t="s">
        <v>56</v>
      </c>
      <c r="E466" s="5">
        <v>0</v>
      </c>
      <c r="F466" s="5">
        <v>0</v>
      </c>
      <c r="G466" s="5">
        <v>0</v>
      </c>
      <c r="H466" s="5">
        <v>0</v>
      </c>
      <c r="I466" s="5">
        <v>0</v>
      </c>
      <c r="J466" s="4">
        <f t="shared" si="15"/>
        <v>0</v>
      </c>
    </row>
    <row r="467" spans="1:10" ht="25.5" customHeight="1">
      <c r="A467" s="73"/>
      <c r="B467" s="75"/>
      <c r="C467" s="77"/>
      <c r="D467" s="3" t="s">
        <v>57</v>
      </c>
      <c r="E467" s="5">
        <v>1</v>
      </c>
      <c r="F467" s="5">
        <v>1</v>
      </c>
      <c r="G467" s="5">
        <v>2</v>
      </c>
      <c r="H467" s="5">
        <v>2</v>
      </c>
      <c r="I467" s="5">
        <v>2</v>
      </c>
      <c r="J467" s="4">
        <f t="shared" si="15"/>
        <v>8</v>
      </c>
    </row>
    <row r="468" spans="1:10" ht="25.5" customHeight="1">
      <c r="A468" s="73"/>
      <c r="B468" s="75"/>
      <c r="C468" s="77"/>
      <c r="D468" s="3" t="s">
        <v>58</v>
      </c>
      <c r="E468" s="5">
        <v>0</v>
      </c>
      <c r="F468" s="5">
        <v>0</v>
      </c>
      <c r="G468" s="5">
        <v>0</v>
      </c>
      <c r="H468" s="5">
        <v>0</v>
      </c>
      <c r="I468" s="5">
        <v>0</v>
      </c>
      <c r="J468" s="4">
        <f t="shared" si="15"/>
        <v>0</v>
      </c>
    </row>
    <row r="469" spans="1:10" ht="25.5" customHeight="1">
      <c r="A469" s="73"/>
      <c r="B469" s="76"/>
      <c r="C469" s="77"/>
      <c r="D469" s="3" t="s">
        <v>59</v>
      </c>
      <c r="E469" s="5">
        <v>0</v>
      </c>
      <c r="F469" s="5">
        <v>0</v>
      </c>
      <c r="G469" s="5">
        <v>0</v>
      </c>
      <c r="H469" s="5">
        <v>0</v>
      </c>
      <c r="I469" s="5">
        <v>0</v>
      </c>
      <c r="J469" s="4">
        <f t="shared" si="15"/>
        <v>0</v>
      </c>
    </row>
    <row r="470" spans="1:10" ht="25.5" customHeight="1">
      <c r="A470" s="73">
        <v>5</v>
      </c>
      <c r="B470" s="74" t="s">
        <v>66</v>
      </c>
      <c r="C470" s="77" t="s">
        <v>85</v>
      </c>
      <c r="D470" s="3" t="s">
        <v>55</v>
      </c>
      <c r="E470" s="4">
        <f>SUM(E471:E474)</f>
        <v>7</v>
      </c>
      <c r="F470" s="4">
        <f>SUM(F471:F474)</f>
        <v>7</v>
      </c>
      <c r="G470" s="4">
        <f>SUM(G471:G474)</f>
        <v>8</v>
      </c>
      <c r="H470" s="4">
        <f>SUM(H471:H474)</f>
        <v>8</v>
      </c>
      <c r="I470" s="4">
        <f>SUM(I471:I474)</f>
        <v>8</v>
      </c>
      <c r="J470" s="4">
        <f t="shared" si="15"/>
        <v>38</v>
      </c>
    </row>
    <row r="471" spans="1:10" ht="25.5" customHeight="1">
      <c r="A471" s="73"/>
      <c r="B471" s="75"/>
      <c r="C471" s="77"/>
      <c r="D471" s="3" t="s">
        <v>56</v>
      </c>
      <c r="E471" s="5">
        <v>0</v>
      </c>
      <c r="F471" s="5">
        <v>0</v>
      </c>
      <c r="G471" s="5">
        <v>0</v>
      </c>
      <c r="H471" s="5">
        <v>0</v>
      </c>
      <c r="I471" s="5">
        <v>0</v>
      </c>
      <c r="J471" s="4">
        <f t="shared" si="15"/>
        <v>0</v>
      </c>
    </row>
    <row r="472" spans="1:10" ht="25.5" customHeight="1">
      <c r="A472" s="73"/>
      <c r="B472" s="75"/>
      <c r="C472" s="77"/>
      <c r="D472" s="3" t="s">
        <v>57</v>
      </c>
      <c r="E472" s="5">
        <v>0</v>
      </c>
      <c r="F472" s="5">
        <v>0</v>
      </c>
      <c r="G472" s="5">
        <v>0</v>
      </c>
      <c r="H472" s="5">
        <v>0</v>
      </c>
      <c r="I472" s="5">
        <v>0</v>
      </c>
      <c r="J472" s="4">
        <f t="shared" si="15"/>
        <v>0</v>
      </c>
    </row>
    <row r="473" spans="1:10" ht="25.5" customHeight="1">
      <c r="A473" s="73"/>
      <c r="B473" s="75"/>
      <c r="C473" s="77"/>
      <c r="D473" s="3" t="s">
        <v>58</v>
      </c>
      <c r="E473" s="5">
        <v>0</v>
      </c>
      <c r="F473" s="5">
        <v>0</v>
      </c>
      <c r="G473" s="5">
        <v>0</v>
      </c>
      <c r="H473" s="5">
        <v>0</v>
      </c>
      <c r="I473" s="5">
        <v>0</v>
      </c>
      <c r="J473" s="4">
        <f t="shared" si="15"/>
        <v>0</v>
      </c>
    </row>
    <row r="474" spans="1:10" ht="25.5" customHeight="1">
      <c r="A474" s="73"/>
      <c r="B474" s="76"/>
      <c r="C474" s="77"/>
      <c r="D474" s="3" t="s">
        <v>59</v>
      </c>
      <c r="E474" s="5">
        <v>7</v>
      </c>
      <c r="F474" s="5">
        <v>7</v>
      </c>
      <c r="G474" s="5">
        <v>8</v>
      </c>
      <c r="H474" s="5">
        <v>8</v>
      </c>
      <c r="I474" s="5">
        <v>8</v>
      </c>
      <c r="J474" s="4">
        <f t="shared" si="15"/>
        <v>38</v>
      </c>
    </row>
    <row r="475" spans="1:10" ht="25.5" customHeight="1">
      <c r="A475" s="73">
        <v>6</v>
      </c>
      <c r="B475" s="74" t="s">
        <v>67</v>
      </c>
      <c r="C475" s="77" t="s">
        <v>86</v>
      </c>
      <c r="D475" s="3" t="s">
        <v>55</v>
      </c>
      <c r="E475" s="4">
        <f>SUM(E476:E479)</f>
        <v>10</v>
      </c>
      <c r="F475" s="4">
        <f>SUM(F476:F479)</f>
        <v>0</v>
      </c>
      <c r="G475" s="4">
        <f>SUM(G476:G479)</f>
        <v>10</v>
      </c>
      <c r="H475" s="4">
        <f>SUM(H476:H479)</f>
        <v>0</v>
      </c>
      <c r="I475" s="4">
        <f>SUM(I476:I479)</f>
        <v>10</v>
      </c>
      <c r="J475" s="4">
        <f t="shared" si="15"/>
        <v>30</v>
      </c>
    </row>
    <row r="476" spans="1:10" ht="25.5" customHeight="1">
      <c r="A476" s="73"/>
      <c r="B476" s="75"/>
      <c r="C476" s="77"/>
      <c r="D476" s="3" t="s">
        <v>56</v>
      </c>
      <c r="E476" s="5">
        <v>0</v>
      </c>
      <c r="F476" s="5">
        <v>0</v>
      </c>
      <c r="G476" s="5">
        <v>0</v>
      </c>
      <c r="H476" s="5">
        <v>0</v>
      </c>
      <c r="I476" s="5">
        <v>0</v>
      </c>
      <c r="J476" s="4">
        <f t="shared" si="15"/>
        <v>0</v>
      </c>
    </row>
    <row r="477" spans="1:10" ht="25.5" customHeight="1">
      <c r="A477" s="73"/>
      <c r="B477" s="75"/>
      <c r="C477" s="77"/>
      <c r="D477" s="3" t="s">
        <v>57</v>
      </c>
      <c r="E477" s="5">
        <v>10</v>
      </c>
      <c r="F477" s="5">
        <v>0</v>
      </c>
      <c r="G477" s="5">
        <v>10</v>
      </c>
      <c r="H477" s="5">
        <v>0</v>
      </c>
      <c r="I477" s="5">
        <v>10</v>
      </c>
      <c r="J477" s="4">
        <f t="shared" si="15"/>
        <v>30</v>
      </c>
    </row>
    <row r="478" spans="1:10" ht="25.5" customHeight="1">
      <c r="A478" s="73"/>
      <c r="B478" s="75"/>
      <c r="C478" s="77"/>
      <c r="D478" s="3" t="s">
        <v>58</v>
      </c>
      <c r="E478" s="5">
        <v>0</v>
      </c>
      <c r="F478" s="5">
        <v>0</v>
      </c>
      <c r="G478" s="5">
        <v>0</v>
      </c>
      <c r="H478" s="5">
        <v>0</v>
      </c>
      <c r="I478" s="5">
        <v>0</v>
      </c>
      <c r="J478" s="4">
        <f t="shared" si="15"/>
        <v>0</v>
      </c>
    </row>
    <row r="479" spans="1:10" ht="25.5" customHeight="1">
      <c r="A479" s="73"/>
      <c r="B479" s="76"/>
      <c r="C479" s="77"/>
      <c r="D479" s="3" t="s">
        <v>59</v>
      </c>
      <c r="E479" s="5">
        <v>0</v>
      </c>
      <c r="F479" s="5">
        <v>0</v>
      </c>
      <c r="G479" s="5">
        <v>0</v>
      </c>
      <c r="H479" s="5">
        <v>0</v>
      </c>
      <c r="I479" s="5">
        <v>0</v>
      </c>
      <c r="J479" s="4">
        <f t="shared" si="15"/>
        <v>0</v>
      </c>
    </row>
    <row r="480" spans="1:10" ht="30" customHeight="1">
      <c r="A480" s="73">
        <v>7</v>
      </c>
      <c r="B480" s="74" t="s">
        <v>306</v>
      </c>
      <c r="C480" s="77" t="s">
        <v>87</v>
      </c>
      <c r="D480" s="3" t="s">
        <v>55</v>
      </c>
      <c r="E480" s="4">
        <f>SUM(E481:E484)</f>
        <v>13</v>
      </c>
      <c r="F480" s="4">
        <f>SUM(F481:F484)</f>
        <v>13</v>
      </c>
      <c r="G480" s="4">
        <f>SUM(G481:G484)</f>
        <v>15</v>
      </c>
      <c r="H480" s="4">
        <f>SUM(H481:H484)</f>
        <v>15</v>
      </c>
      <c r="I480" s="4">
        <f>SUM(I481:I484)</f>
        <v>16</v>
      </c>
      <c r="J480" s="4">
        <f t="shared" si="15"/>
        <v>72</v>
      </c>
    </row>
    <row r="481" spans="1:10" ht="30" customHeight="1">
      <c r="A481" s="73"/>
      <c r="B481" s="75"/>
      <c r="C481" s="77"/>
      <c r="D481" s="3" t="s">
        <v>56</v>
      </c>
      <c r="E481" s="5">
        <v>0</v>
      </c>
      <c r="F481" s="5">
        <v>0</v>
      </c>
      <c r="G481" s="5">
        <v>0</v>
      </c>
      <c r="H481" s="5">
        <v>0</v>
      </c>
      <c r="I481" s="5">
        <v>0</v>
      </c>
      <c r="J481" s="4">
        <f t="shared" si="15"/>
        <v>0</v>
      </c>
    </row>
    <row r="482" spans="1:10" ht="30" customHeight="1">
      <c r="A482" s="73"/>
      <c r="B482" s="75"/>
      <c r="C482" s="77"/>
      <c r="D482" s="3" t="s">
        <v>57</v>
      </c>
      <c r="E482" s="5">
        <v>5</v>
      </c>
      <c r="F482" s="5">
        <v>5</v>
      </c>
      <c r="G482" s="5">
        <v>5</v>
      </c>
      <c r="H482" s="5">
        <v>5</v>
      </c>
      <c r="I482" s="5">
        <v>6</v>
      </c>
      <c r="J482" s="4">
        <f t="shared" si="15"/>
        <v>26</v>
      </c>
    </row>
    <row r="483" spans="1:10" ht="30" customHeight="1">
      <c r="A483" s="73"/>
      <c r="B483" s="75"/>
      <c r="C483" s="77"/>
      <c r="D483" s="3" t="s">
        <v>58</v>
      </c>
      <c r="E483" s="5">
        <v>3</v>
      </c>
      <c r="F483" s="5">
        <v>3</v>
      </c>
      <c r="G483" s="5">
        <v>4</v>
      </c>
      <c r="H483" s="5">
        <v>4</v>
      </c>
      <c r="I483" s="5">
        <v>4</v>
      </c>
      <c r="J483" s="4">
        <f t="shared" si="15"/>
        <v>18</v>
      </c>
    </row>
    <row r="484" spans="1:10" ht="30" customHeight="1">
      <c r="A484" s="73"/>
      <c r="B484" s="76"/>
      <c r="C484" s="77"/>
      <c r="D484" s="3" t="s">
        <v>59</v>
      </c>
      <c r="E484" s="5">
        <v>5</v>
      </c>
      <c r="F484" s="5">
        <v>5</v>
      </c>
      <c r="G484" s="5">
        <v>6</v>
      </c>
      <c r="H484" s="5">
        <v>6</v>
      </c>
      <c r="I484" s="5">
        <v>6</v>
      </c>
      <c r="J484" s="4">
        <f t="shared" si="15"/>
        <v>28</v>
      </c>
    </row>
    <row r="485" spans="1:10" ht="30" customHeight="1">
      <c r="A485" s="73">
        <v>8</v>
      </c>
      <c r="B485" s="74" t="s">
        <v>253</v>
      </c>
      <c r="C485" s="78" t="s">
        <v>151</v>
      </c>
      <c r="D485" s="3" t="s">
        <v>55</v>
      </c>
      <c r="E485" s="4">
        <f>SUM(E486:E489)</f>
        <v>23</v>
      </c>
      <c r="F485" s="4">
        <f>SUM(F486:F489)</f>
        <v>23</v>
      </c>
      <c r="G485" s="4">
        <f>SUM(G486:G489)</f>
        <v>23</v>
      </c>
      <c r="H485" s="4">
        <f>SUM(H486:H489)</f>
        <v>25</v>
      </c>
      <c r="I485" s="4">
        <f>SUM(I486:I489)</f>
        <v>26</v>
      </c>
      <c r="J485" s="4">
        <f t="shared" si="15"/>
        <v>120</v>
      </c>
    </row>
    <row r="486" spans="1:10" ht="30" customHeight="1">
      <c r="A486" s="73"/>
      <c r="B486" s="75"/>
      <c r="C486" s="79"/>
      <c r="D486" s="3" t="s">
        <v>56</v>
      </c>
      <c r="E486" s="5">
        <v>0</v>
      </c>
      <c r="F486" s="5">
        <v>0</v>
      </c>
      <c r="G486" s="5">
        <v>0</v>
      </c>
      <c r="H486" s="5">
        <v>0</v>
      </c>
      <c r="I486" s="5">
        <v>0</v>
      </c>
      <c r="J486" s="4">
        <f t="shared" si="15"/>
        <v>0</v>
      </c>
    </row>
    <row r="487" spans="1:10" ht="30" customHeight="1">
      <c r="A487" s="73"/>
      <c r="B487" s="75"/>
      <c r="C487" s="79" t="s">
        <v>150</v>
      </c>
      <c r="D487" s="3" t="s">
        <v>57</v>
      </c>
      <c r="E487" s="5">
        <v>8</v>
      </c>
      <c r="F487" s="5">
        <v>8</v>
      </c>
      <c r="G487" s="5">
        <v>8</v>
      </c>
      <c r="H487" s="5">
        <v>9</v>
      </c>
      <c r="I487" s="5">
        <v>9</v>
      </c>
      <c r="J487" s="4">
        <f t="shared" si="15"/>
        <v>42</v>
      </c>
    </row>
    <row r="488" spans="1:10" ht="30" customHeight="1">
      <c r="A488" s="73"/>
      <c r="B488" s="75"/>
      <c r="C488" s="79"/>
      <c r="D488" s="3" t="s">
        <v>58</v>
      </c>
      <c r="E488" s="5">
        <v>0</v>
      </c>
      <c r="F488" s="5">
        <v>0</v>
      </c>
      <c r="G488" s="5">
        <v>0</v>
      </c>
      <c r="H488" s="5">
        <v>0</v>
      </c>
      <c r="I488" s="5">
        <v>0</v>
      </c>
      <c r="J488" s="4">
        <f t="shared" si="15"/>
        <v>0</v>
      </c>
    </row>
    <row r="489" spans="1:10" ht="39" customHeight="1">
      <c r="A489" s="73"/>
      <c r="B489" s="76"/>
      <c r="C489" s="80"/>
      <c r="D489" s="3" t="s">
        <v>59</v>
      </c>
      <c r="E489" s="5">
        <v>15</v>
      </c>
      <c r="F489" s="5">
        <v>15</v>
      </c>
      <c r="G489" s="5">
        <v>15</v>
      </c>
      <c r="H489" s="5">
        <v>16</v>
      </c>
      <c r="I489" s="5">
        <v>17</v>
      </c>
      <c r="J489" s="4">
        <f t="shared" si="15"/>
        <v>78</v>
      </c>
    </row>
    <row r="490" spans="1:10" ht="25.5" customHeight="1">
      <c r="A490" s="73">
        <v>9</v>
      </c>
      <c r="B490" s="74" t="s">
        <v>68</v>
      </c>
      <c r="C490" s="77" t="s">
        <v>86</v>
      </c>
      <c r="D490" s="3" t="s">
        <v>55</v>
      </c>
      <c r="E490" s="4">
        <f>SUM(E491:E494)</f>
        <v>10</v>
      </c>
      <c r="F490" s="4">
        <f>SUM(F491:F494)</f>
        <v>10</v>
      </c>
      <c r="G490" s="4">
        <f>SUM(G491:G494)</f>
        <v>10</v>
      </c>
      <c r="H490" s="4">
        <f>SUM(H491:H494)</f>
        <v>10</v>
      </c>
      <c r="I490" s="4">
        <f>SUM(I491:I494)</f>
        <v>10</v>
      </c>
      <c r="J490" s="4">
        <f t="shared" si="15"/>
        <v>50</v>
      </c>
    </row>
    <row r="491" spans="1:10" ht="25.5" customHeight="1">
      <c r="A491" s="73"/>
      <c r="B491" s="75"/>
      <c r="C491" s="77"/>
      <c r="D491" s="3" t="s">
        <v>56</v>
      </c>
      <c r="E491" s="5">
        <v>0</v>
      </c>
      <c r="F491" s="5">
        <v>0</v>
      </c>
      <c r="G491" s="5">
        <v>0</v>
      </c>
      <c r="H491" s="5">
        <v>0</v>
      </c>
      <c r="I491" s="5">
        <v>0</v>
      </c>
      <c r="J491" s="4">
        <f t="shared" si="15"/>
        <v>0</v>
      </c>
    </row>
    <row r="492" spans="1:10" ht="25.5" customHeight="1">
      <c r="A492" s="73"/>
      <c r="B492" s="75"/>
      <c r="C492" s="77"/>
      <c r="D492" s="3" t="s">
        <v>57</v>
      </c>
      <c r="E492" s="5">
        <v>10</v>
      </c>
      <c r="F492" s="5">
        <v>10</v>
      </c>
      <c r="G492" s="5">
        <v>10</v>
      </c>
      <c r="H492" s="5">
        <v>10</v>
      </c>
      <c r="I492" s="5">
        <v>10</v>
      </c>
      <c r="J492" s="4">
        <f t="shared" si="15"/>
        <v>50</v>
      </c>
    </row>
    <row r="493" spans="1:10" ht="25.5" customHeight="1">
      <c r="A493" s="73"/>
      <c r="B493" s="75"/>
      <c r="C493" s="77"/>
      <c r="D493" s="3" t="s">
        <v>58</v>
      </c>
      <c r="E493" s="5">
        <v>0</v>
      </c>
      <c r="F493" s="5">
        <v>0</v>
      </c>
      <c r="G493" s="5">
        <v>0</v>
      </c>
      <c r="H493" s="5">
        <v>0</v>
      </c>
      <c r="I493" s="5">
        <v>0</v>
      </c>
      <c r="J493" s="4">
        <f t="shared" si="15"/>
        <v>0</v>
      </c>
    </row>
    <row r="494" spans="1:10" ht="25.5" customHeight="1">
      <c r="A494" s="73"/>
      <c r="B494" s="76"/>
      <c r="C494" s="77"/>
      <c r="D494" s="3" t="s">
        <v>59</v>
      </c>
      <c r="E494" s="5">
        <v>0</v>
      </c>
      <c r="F494" s="5">
        <v>0</v>
      </c>
      <c r="G494" s="5">
        <v>0</v>
      </c>
      <c r="H494" s="5">
        <v>0</v>
      </c>
      <c r="I494" s="5">
        <v>0</v>
      </c>
      <c r="J494" s="4">
        <f t="shared" si="15"/>
        <v>0</v>
      </c>
    </row>
    <row r="495" spans="1:10" ht="25.5" customHeight="1">
      <c r="A495" s="73">
        <v>10</v>
      </c>
      <c r="B495" s="74" t="s">
        <v>69</v>
      </c>
      <c r="C495" s="77" t="s">
        <v>152</v>
      </c>
      <c r="D495" s="3" t="s">
        <v>55</v>
      </c>
      <c r="E495" s="4">
        <f>SUM(E496:E499)</f>
        <v>2</v>
      </c>
      <c r="F495" s="4">
        <f>SUM(F496:F499)</f>
        <v>3</v>
      </c>
      <c r="G495" s="4">
        <f>SUM(G496:G499)</f>
        <v>4</v>
      </c>
      <c r="H495" s="4">
        <f>SUM(H496:H499)</f>
        <v>5</v>
      </c>
      <c r="I495" s="4">
        <f>SUM(I496:I499)</f>
        <v>6</v>
      </c>
      <c r="J495" s="4">
        <f t="shared" si="15"/>
        <v>20</v>
      </c>
    </row>
    <row r="496" spans="1:10" ht="25.5" customHeight="1">
      <c r="A496" s="73"/>
      <c r="B496" s="75"/>
      <c r="C496" s="77"/>
      <c r="D496" s="3" t="s">
        <v>56</v>
      </c>
      <c r="E496" s="5">
        <v>0</v>
      </c>
      <c r="F496" s="5">
        <v>0</v>
      </c>
      <c r="G496" s="5">
        <v>0</v>
      </c>
      <c r="H496" s="5">
        <v>0</v>
      </c>
      <c r="I496" s="5">
        <v>0</v>
      </c>
      <c r="J496" s="4">
        <f t="shared" si="15"/>
        <v>0</v>
      </c>
    </row>
    <row r="497" spans="1:10" ht="25.5" customHeight="1">
      <c r="A497" s="73"/>
      <c r="B497" s="75"/>
      <c r="C497" s="77"/>
      <c r="D497" s="3" t="s">
        <v>57</v>
      </c>
      <c r="E497" s="5">
        <v>0</v>
      </c>
      <c r="F497" s="5">
        <v>0</v>
      </c>
      <c r="G497" s="5">
        <v>0</v>
      </c>
      <c r="H497" s="5">
        <v>0</v>
      </c>
      <c r="I497" s="5">
        <v>0</v>
      </c>
      <c r="J497" s="4">
        <f t="shared" si="15"/>
        <v>0</v>
      </c>
    </row>
    <row r="498" spans="1:10" ht="25.5" customHeight="1">
      <c r="A498" s="73"/>
      <c r="B498" s="75"/>
      <c r="C498" s="77"/>
      <c r="D498" s="3" t="s">
        <v>58</v>
      </c>
      <c r="E498" s="5">
        <v>2</v>
      </c>
      <c r="F498" s="5">
        <v>3</v>
      </c>
      <c r="G498" s="5">
        <v>4</v>
      </c>
      <c r="H498" s="5">
        <v>5</v>
      </c>
      <c r="I498" s="5">
        <v>6</v>
      </c>
      <c r="J498" s="4">
        <f t="shared" si="15"/>
        <v>20</v>
      </c>
    </row>
    <row r="499" spans="1:10" ht="25.5" customHeight="1">
      <c r="A499" s="73"/>
      <c r="B499" s="76"/>
      <c r="C499" s="77"/>
      <c r="D499" s="3" t="s">
        <v>59</v>
      </c>
      <c r="E499" s="5">
        <v>0</v>
      </c>
      <c r="F499" s="5">
        <v>0</v>
      </c>
      <c r="G499" s="5">
        <v>0</v>
      </c>
      <c r="H499" s="5">
        <v>0</v>
      </c>
      <c r="I499" s="5">
        <v>0</v>
      </c>
      <c r="J499" s="4">
        <f t="shared" si="15"/>
        <v>0</v>
      </c>
    </row>
    <row r="500" spans="1:10" ht="25.5" customHeight="1">
      <c r="A500" s="73">
        <v>11</v>
      </c>
      <c r="B500" s="74" t="s">
        <v>307</v>
      </c>
      <c r="C500" s="77" t="s">
        <v>423</v>
      </c>
      <c r="D500" s="3" t="s">
        <v>55</v>
      </c>
      <c r="E500" s="4">
        <f>SUM(E501:E504)</f>
        <v>14</v>
      </c>
      <c r="F500" s="4">
        <f>SUM(F501:F504)</f>
        <v>14</v>
      </c>
      <c r="G500" s="4">
        <f>SUM(G501:G504)</f>
        <v>16</v>
      </c>
      <c r="H500" s="4">
        <f>SUM(H501:H504)</f>
        <v>18</v>
      </c>
      <c r="I500" s="4">
        <f>SUM(I501:I504)</f>
        <v>19</v>
      </c>
      <c r="J500" s="4">
        <f t="shared" si="15"/>
        <v>81</v>
      </c>
    </row>
    <row r="501" spans="1:10" ht="25.5" customHeight="1">
      <c r="A501" s="73"/>
      <c r="B501" s="75"/>
      <c r="C501" s="77"/>
      <c r="D501" s="3" t="s">
        <v>56</v>
      </c>
      <c r="E501" s="5">
        <v>0</v>
      </c>
      <c r="F501" s="5">
        <v>0</v>
      </c>
      <c r="G501" s="5">
        <v>0</v>
      </c>
      <c r="H501" s="5">
        <v>0</v>
      </c>
      <c r="I501" s="5">
        <v>0</v>
      </c>
      <c r="J501" s="4">
        <f t="shared" si="15"/>
        <v>0</v>
      </c>
    </row>
    <row r="502" spans="1:10" ht="25.5" customHeight="1">
      <c r="A502" s="73"/>
      <c r="B502" s="75"/>
      <c r="C502" s="77"/>
      <c r="D502" s="3" t="s">
        <v>57</v>
      </c>
      <c r="E502" s="5">
        <v>5</v>
      </c>
      <c r="F502" s="5">
        <v>5</v>
      </c>
      <c r="G502" s="5">
        <v>6</v>
      </c>
      <c r="H502" s="5">
        <v>7</v>
      </c>
      <c r="I502" s="5">
        <v>8</v>
      </c>
      <c r="J502" s="4">
        <f t="shared" si="15"/>
        <v>31</v>
      </c>
    </row>
    <row r="503" spans="1:10" ht="25.5" customHeight="1">
      <c r="A503" s="73"/>
      <c r="B503" s="75"/>
      <c r="C503" s="77"/>
      <c r="D503" s="3" t="s">
        <v>58</v>
      </c>
      <c r="E503" s="5">
        <v>2</v>
      </c>
      <c r="F503" s="5">
        <v>2</v>
      </c>
      <c r="G503" s="5">
        <v>3</v>
      </c>
      <c r="H503" s="5">
        <v>3</v>
      </c>
      <c r="I503" s="5">
        <v>3</v>
      </c>
      <c r="J503" s="4">
        <f t="shared" si="15"/>
        <v>13</v>
      </c>
    </row>
    <row r="504" spans="1:10" ht="25.5" customHeight="1">
      <c r="A504" s="73"/>
      <c r="B504" s="76"/>
      <c r="C504" s="77"/>
      <c r="D504" s="3" t="s">
        <v>59</v>
      </c>
      <c r="E504" s="5">
        <v>7</v>
      </c>
      <c r="F504" s="5">
        <v>7</v>
      </c>
      <c r="G504" s="5">
        <v>7</v>
      </c>
      <c r="H504" s="5">
        <v>8</v>
      </c>
      <c r="I504" s="5">
        <v>8</v>
      </c>
      <c r="J504" s="4">
        <f t="shared" si="15"/>
        <v>37</v>
      </c>
    </row>
    <row r="505" spans="1:10" ht="25.5" customHeight="1">
      <c r="A505" s="73">
        <v>12</v>
      </c>
      <c r="B505" s="74" t="s">
        <v>308</v>
      </c>
      <c r="C505" s="77" t="s">
        <v>424</v>
      </c>
      <c r="D505" s="3" t="s">
        <v>55</v>
      </c>
      <c r="E505" s="4">
        <f>SUM(E506:E509)</f>
        <v>10</v>
      </c>
      <c r="F505" s="4">
        <f>SUM(F506:F509)</f>
        <v>11</v>
      </c>
      <c r="G505" s="4">
        <f>SUM(G506:G509)</f>
        <v>12</v>
      </c>
      <c r="H505" s="4">
        <f>SUM(H506:H509)</f>
        <v>13</v>
      </c>
      <c r="I505" s="4">
        <f>SUM(I506:I509)</f>
        <v>14</v>
      </c>
      <c r="J505" s="4">
        <f t="shared" si="15"/>
        <v>60</v>
      </c>
    </row>
    <row r="506" spans="1:10" ht="25.5" customHeight="1">
      <c r="A506" s="73"/>
      <c r="B506" s="75"/>
      <c r="C506" s="77"/>
      <c r="D506" s="3" t="s">
        <v>56</v>
      </c>
      <c r="E506" s="5">
        <v>0</v>
      </c>
      <c r="F506" s="5">
        <v>0</v>
      </c>
      <c r="G506" s="5">
        <v>0</v>
      </c>
      <c r="H506" s="5">
        <v>0</v>
      </c>
      <c r="I506" s="5">
        <v>0</v>
      </c>
      <c r="J506" s="4">
        <f t="shared" si="15"/>
        <v>0</v>
      </c>
    </row>
    <row r="507" spans="1:10" ht="25.5" customHeight="1">
      <c r="A507" s="73"/>
      <c r="B507" s="75"/>
      <c r="C507" s="77"/>
      <c r="D507" s="3" t="s">
        <v>57</v>
      </c>
      <c r="E507" s="5">
        <v>0</v>
      </c>
      <c r="F507" s="5">
        <v>0</v>
      </c>
      <c r="G507" s="5">
        <v>0</v>
      </c>
      <c r="H507" s="5">
        <v>0</v>
      </c>
      <c r="I507" s="5">
        <v>0</v>
      </c>
      <c r="J507" s="4">
        <f t="shared" si="15"/>
        <v>0</v>
      </c>
    </row>
    <row r="508" spans="1:10" ht="25.5" customHeight="1">
      <c r="A508" s="73"/>
      <c r="B508" s="75"/>
      <c r="C508" s="77"/>
      <c r="D508" s="3" t="s">
        <v>58</v>
      </c>
      <c r="E508" s="5">
        <v>0</v>
      </c>
      <c r="F508" s="5">
        <v>0</v>
      </c>
      <c r="G508" s="5">
        <v>0</v>
      </c>
      <c r="H508" s="5">
        <v>0</v>
      </c>
      <c r="I508" s="5">
        <v>0</v>
      </c>
      <c r="J508" s="4">
        <f t="shared" si="15"/>
        <v>0</v>
      </c>
    </row>
    <row r="509" spans="1:10" ht="25.5" customHeight="1">
      <c r="A509" s="73"/>
      <c r="B509" s="76"/>
      <c r="C509" s="77"/>
      <c r="D509" s="3" t="s">
        <v>59</v>
      </c>
      <c r="E509" s="5">
        <v>10</v>
      </c>
      <c r="F509" s="5">
        <v>11</v>
      </c>
      <c r="G509" s="5">
        <v>12</v>
      </c>
      <c r="H509" s="5">
        <v>13</v>
      </c>
      <c r="I509" s="5">
        <v>14</v>
      </c>
      <c r="J509" s="4">
        <f t="shared" si="15"/>
        <v>60</v>
      </c>
    </row>
    <row r="510" spans="1:10" ht="25.5" customHeight="1">
      <c r="A510" s="73">
        <v>13</v>
      </c>
      <c r="B510" s="74" t="s">
        <v>70</v>
      </c>
      <c r="C510" s="77" t="s">
        <v>86</v>
      </c>
      <c r="D510" s="3" t="s">
        <v>55</v>
      </c>
      <c r="E510" s="4">
        <f>SUM(E511:E514)</f>
        <v>30</v>
      </c>
      <c r="F510" s="4">
        <f>SUM(F511:F514)</f>
        <v>0</v>
      </c>
      <c r="G510" s="4">
        <f>SUM(G511:G514)</f>
        <v>30</v>
      </c>
      <c r="H510" s="4">
        <f>SUM(H511:H514)</f>
        <v>0</v>
      </c>
      <c r="I510" s="4">
        <f>SUM(I511:I514)</f>
        <v>30</v>
      </c>
      <c r="J510" s="4">
        <f t="shared" si="15"/>
        <v>90</v>
      </c>
    </row>
    <row r="511" spans="1:10" ht="25.5" customHeight="1">
      <c r="A511" s="73"/>
      <c r="B511" s="75"/>
      <c r="C511" s="77"/>
      <c r="D511" s="3" t="s">
        <v>56</v>
      </c>
      <c r="E511" s="5">
        <v>0</v>
      </c>
      <c r="F511" s="5">
        <v>0</v>
      </c>
      <c r="G511" s="5">
        <v>0</v>
      </c>
      <c r="H511" s="5">
        <v>0</v>
      </c>
      <c r="I511" s="5">
        <v>0</v>
      </c>
      <c r="J511" s="4">
        <f t="shared" si="15"/>
        <v>0</v>
      </c>
    </row>
    <row r="512" spans="1:10" ht="25.5" customHeight="1">
      <c r="A512" s="73"/>
      <c r="B512" s="75"/>
      <c r="C512" s="77"/>
      <c r="D512" s="3" t="s">
        <v>57</v>
      </c>
      <c r="E512" s="5">
        <v>30</v>
      </c>
      <c r="F512" s="5">
        <v>0</v>
      </c>
      <c r="G512" s="5">
        <v>30</v>
      </c>
      <c r="H512" s="5">
        <v>0</v>
      </c>
      <c r="I512" s="5">
        <v>30</v>
      </c>
      <c r="J512" s="4">
        <f t="shared" si="15"/>
        <v>90</v>
      </c>
    </row>
    <row r="513" spans="1:10" ht="25.5" customHeight="1">
      <c r="A513" s="73"/>
      <c r="B513" s="75"/>
      <c r="C513" s="77"/>
      <c r="D513" s="3" t="s">
        <v>58</v>
      </c>
      <c r="E513" s="5">
        <v>0</v>
      </c>
      <c r="F513" s="5">
        <v>0</v>
      </c>
      <c r="G513" s="5">
        <v>0</v>
      </c>
      <c r="H513" s="5">
        <v>0</v>
      </c>
      <c r="I513" s="5">
        <v>0</v>
      </c>
      <c r="J513" s="4">
        <f t="shared" si="15"/>
        <v>0</v>
      </c>
    </row>
    <row r="514" spans="1:10" ht="25.5" customHeight="1">
      <c r="A514" s="73"/>
      <c r="B514" s="76"/>
      <c r="C514" s="77"/>
      <c r="D514" s="3" t="s">
        <v>59</v>
      </c>
      <c r="E514" s="5">
        <v>0</v>
      </c>
      <c r="F514" s="5">
        <v>0</v>
      </c>
      <c r="G514" s="5">
        <v>0</v>
      </c>
      <c r="H514" s="5">
        <v>0</v>
      </c>
      <c r="I514" s="5">
        <v>0</v>
      </c>
      <c r="J514" s="4">
        <f aca="true" t="shared" si="16" ref="J514:J577">SUM(E514:I514)</f>
        <v>0</v>
      </c>
    </row>
    <row r="515" spans="1:10" ht="25.5" customHeight="1">
      <c r="A515" s="73">
        <v>14</v>
      </c>
      <c r="B515" s="74" t="s">
        <v>71</v>
      </c>
      <c r="C515" s="77" t="s">
        <v>302</v>
      </c>
      <c r="D515" s="3" t="s">
        <v>55</v>
      </c>
      <c r="E515" s="4">
        <f>SUM(E516:E519)</f>
        <v>7</v>
      </c>
      <c r="F515" s="4">
        <f>SUM(F516:F519)</f>
        <v>10</v>
      </c>
      <c r="G515" s="4">
        <f>SUM(G516:G519)</f>
        <v>10</v>
      </c>
      <c r="H515" s="4">
        <f>SUM(H516:H519)</f>
        <v>10</v>
      </c>
      <c r="I515" s="4">
        <f>SUM(I516:I519)</f>
        <v>10</v>
      </c>
      <c r="J515" s="4">
        <f t="shared" si="16"/>
        <v>47</v>
      </c>
    </row>
    <row r="516" spans="1:10" ht="25.5" customHeight="1">
      <c r="A516" s="73"/>
      <c r="B516" s="75"/>
      <c r="C516" s="77"/>
      <c r="D516" s="3" t="s">
        <v>56</v>
      </c>
      <c r="E516" s="5">
        <v>0</v>
      </c>
      <c r="F516" s="5">
        <v>0</v>
      </c>
      <c r="G516" s="5">
        <v>0</v>
      </c>
      <c r="H516" s="5">
        <v>0</v>
      </c>
      <c r="I516" s="5">
        <v>0</v>
      </c>
      <c r="J516" s="4">
        <f t="shared" si="16"/>
        <v>0</v>
      </c>
    </row>
    <row r="517" spans="1:10" ht="25.5" customHeight="1">
      <c r="A517" s="73"/>
      <c r="B517" s="75"/>
      <c r="C517" s="77"/>
      <c r="D517" s="3" t="s">
        <v>57</v>
      </c>
      <c r="E517" s="5">
        <v>7</v>
      </c>
      <c r="F517" s="5">
        <v>10</v>
      </c>
      <c r="G517" s="5">
        <v>10</v>
      </c>
      <c r="H517" s="5">
        <v>10</v>
      </c>
      <c r="I517" s="5">
        <v>10</v>
      </c>
      <c r="J517" s="4">
        <f t="shared" si="16"/>
        <v>47</v>
      </c>
    </row>
    <row r="518" spans="1:10" ht="25.5" customHeight="1">
      <c r="A518" s="73"/>
      <c r="B518" s="75"/>
      <c r="C518" s="77"/>
      <c r="D518" s="3" t="s">
        <v>58</v>
      </c>
      <c r="E518" s="5">
        <v>0</v>
      </c>
      <c r="F518" s="5">
        <v>0</v>
      </c>
      <c r="G518" s="5">
        <v>0</v>
      </c>
      <c r="H518" s="5">
        <v>0</v>
      </c>
      <c r="I518" s="5">
        <v>0</v>
      </c>
      <c r="J518" s="4">
        <f t="shared" si="16"/>
        <v>0</v>
      </c>
    </row>
    <row r="519" spans="1:10" ht="25.5" customHeight="1">
      <c r="A519" s="73"/>
      <c r="B519" s="76"/>
      <c r="C519" s="77"/>
      <c r="D519" s="3" t="s">
        <v>59</v>
      </c>
      <c r="E519" s="5">
        <v>0</v>
      </c>
      <c r="F519" s="5">
        <v>0</v>
      </c>
      <c r="G519" s="5">
        <v>0</v>
      </c>
      <c r="H519" s="5">
        <v>0</v>
      </c>
      <c r="I519" s="5">
        <v>0</v>
      </c>
      <c r="J519" s="4">
        <f t="shared" si="16"/>
        <v>0</v>
      </c>
    </row>
    <row r="520" spans="1:10" ht="30" customHeight="1">
      <c r="A520" s="73">
        <v>15</v>
      </c>
      <c r="B520" s="47" t="s">
        <v>341</v>
      </c>
      <c r="C520" s="50" t="s">
        <v>131</v>
      </c>
      <c r="D520" s="3" t="s">
        <v>55</v>
      </c>
      <c r="E520" s="4">
        <f>SUM(E521:E524)</f>
        <v>0</v>
      </c>
      <c r="F520" s="4">
        <f>SUM(F521:F524)</f>
        <v>0</v>
      </c>
      <c r="G520" s="4">
        <f>SUM(G521:G524)</f>
        <v>0</v>
      </c>
      <c r="H520" s="4">
        <f>SUM(H521:H524)</f>
        <v>0</v>
      </c>
      <c r="I520" s="4">
        <f>SUM(I521:I524)</f>
        <v>0</v>
      </c>
      <c r="J520" s="4">
        <f t="shared" si="16"/>
        <v>0</v>
      </c>
    </row>
    <row r="521" spans="1:10" ht="30" customHeight="1">
      <c r="A521" s="73"/>
      <c r="B521" s="65" t="s">
        <v>340</v>
      </c>
      <c r="C521" s="79" t="s">
        <v>342</v>
      </c>
      <c r="D521" s="3" t="s">
        <v>56</v>
      </c>
      <c r="E521" s="5">
        <v>0</v>
      </c>
      <c r="F521" s="5">
        <v>0</v>
      </c>
      <c r="G521" s="5">
        <v>0</v>
      </c>
      <c r="H521" s="5">
        <v>0</v>
      </c>
      <c r="I521" s="5">
        <v>0</v>
      </c>
      <c r="J521" s="4">
        <f t="shared" si="16"/>
        <v>0</v>
      </c>
    </row>
    <row r="522" spans="1:10" ht="30" customHeight="1">
      <c r="A522" s="73"/>
      <c r="B522" s="65"/>
      <c r="C522" s="79"/>
      <c r="D522" s="3" t="s">
        <v>57</v>
      </c>
      <c r="E522" s="5">
        <v>0</v>
      </c>
      <c r="F522" s="5">
        <v>0</v>
      </c>
      <c r="G522" s="5">
        <v>0</v>
      </c>
      <c r="H522" s="5">
        <v>0</v>
      </c>
      <c r="I522" s="5">
        <v>0</v>
      </c>
      <c r="J522" s="4">
        <f t="shared" si="16"/>
        <v>0</v>
      </c>
    </row>
    <row r="523" spans="1:10" ht="30" customHeight="1">
      <c r="A523" s="73"/>
      <c r="B523" s="65"/>
      <c r="C523" s="79"/>
      <c r="D523" s="3" t="s">
        <v>58</v>
      </c>
      <c r="E523" s="5">
        <v>0</v>
      </c>
      <c r="F523" s="5">
        <v>0</v>
      </c>
      <c r="G523" s="5">
        <v>0</v>
      </c>
      <c r="H523" s="5">
        <v>0</v>
      </c>
      <c r="I523" s="5">
        <v>0</v>
      </c>
      <c r="J523" s="4">
        <f t="shared" si="16"/>
        <v>0</v>
      </c>
    </row>
    <row r="524" spans="1:10" ht="30" customHeight="1">
      <c r="A524" s="73"/>
      <c r="B524" s="66"/>
      <c r="C524" s="80"/>
      <c r="D524" s="3" t="s">
        <v>59</v>
      </c>
      <c r="E524" s="5">
        <v>0</v>
      </c>
      <c r="F524" s="5">
        <v>0</v>
      </c>
      <c r="G524" s="5">
        <v>0</v>
      </c>
      <c r="H524" s="5">
        <v>0</v>
      </c>
      <c r="I524" s="5">
        <v>0</v>
      </c>
      <c r="J524" s="4">
        <f t="shared" si="16"/>
        <v>0</v>
      </c>
    </row>
    <row r="525" spans="1:10" ht="25.5" customHeight="1">
      <c r="A525" s="73">
        <v>16</v>
      </c>
      <c r="B525" s="74" t="s">
        <v>309</v>
      </c>
      <c r="C525" s="77" t="s">
        <v>425</v>
      </c>
      <c r="D525" s="3" t="s">
        <v>55</v>
      </c>
      <c r="E525" s="4">
        <f>SUM(E526:E529)</f>
        <v>4</v>
      </c>
      <c r="F525" s="4">
        <f>SUM(F526:F529)</f>
        <v>4</v>
      </c>
      <c r="G525" s="4">
        <f>SUM(G526:G529)</f>
        <v>4</v>
      </c>
      <c r="H525" s="4">
        <f>SUM(H526:H529)</f>
        <v>4</v>
      </c>
      <c r="I525" s="4">
        <f>SUM(I526:I529)</f>
        <v>4</v>
      </c>
      <c r="J525" s="4">
        <f t="shared" si="16"/>
        <v>20</v>
      </c>
    </row>
    <row r="526" spans="1:10" ht="25.5" customHeight="1">
      <c r="A526" s="73"/>
      <c r="B526" s="75"/>
      <c r="C526" s="77"/>
      <c r="D526" s="3" t="s">
        <v>56</v>
      </c>
      <c r="E526" s="5">
        <v>0</v>
      </c>
      <c r="F526" s="5">
        <v>0</v>
      </c>
      <c r="G526" s="5">
        <v>0</v>
      </c>
      <c r="H526" s="5">
        <v>0</v>
      </c>
      <c r="I526" s="5">
        <v>0</v>
      </c>
      <c r="J526" s="4">
        <f t="shared" si="16"/>
        <v>0</v>
      </c>
    </row>
    <row r="527" spans="1:10" ht="25.5" customHeight="1">
      <c r="A527" s="73"/>
      <c r="B527" s="75"/>
      <c r="C527" s="77"/>
      <c r="D527" s="3" t="s">
        <v>57</v>
      </c>
      <c r="E527" s="5">
        <v>4</v>
      </c>
      <c r="F527" s="5">
        <v>4</v>
      </c>
      <c r="G527" s="5">
        <v>4</v>
      </c>
      <c r="H527" s="5">
        <v>4</v>
      </c>
      <c r="I527" s="5">
        <v>4</v>
      </c>
      <c r="J527" s="4">
        <f t="shared" si="16"/>
        <v>20</v>
      </c>
    </row>
    <row r="528" spans="1:10" ht="25.5" customHeight="1">
      <c r="A528" s="73"/>
      <c r="B528" s="75"/>
      <c r="C528" s="77"/>
      <c r="D528" s="3" t="s">
        <v>58</v>
      </c>
      <c r="E528" s="5">
        <v>0</v>
      </c>
      <c r="F528" s="5">
        <v>0</v>
      </c>
      <c r="G528" s="5">
        <v>0</v>
      </c>
      <c r="H528" s="5">
        <v>0</v>
      </c>
      <c r="I528" s="5">
        <v>0</v>
      </c>
      <c r="J528" s="4">
        <f t="shared" si="16"/>
        <v>0</v>
      </c>
    </row>
    <row r="529" spans="1:10" ht="25.5" customHeight="1">
      <c r="A529" s="73"/>
      <c r="B529" s="76"/>
      <c r="C529" s="77"/>
      <c r="D529" s="3" t="s">
        <v>59</v>
      </c>
      <c r="E529" s="5">
        <v>0</v>
      </c>
      <c r="F529" s="5">
        <v>0</v>
      </c>
      <c r="G529" s="5">
        <v>0</v>
      </c>
      <c r="H529" s="5">
        <v>0</v>
      </c>
      <c r="I529" s="5">
        <v>0</v>
      </c>
      <c r="J529" s="4">
        <f t="shared" si="16"/>
        <v>0</v>
      </c>
    </row>
    <row r="530" spans="1:10" ht="25.5" customHeight="1">
      <c r="A530" s="73">
        <v>17</v>
      </c>
      <c r="B530" s="74" t="s">
        <v>72</v>
      </c>
      <c r="C530" s="77" t="s">
        <v>310</v>
      </c>
      <c r="D530" s="3" t="s">
        <v>55</v>
      </c>
      <c r="E530" s="4">
        <f>SUM(E531:E534)</f>
        <v>25</v>
      </c>
      <c r="F530" s="4">
        <f>SUM(F531:F534)</f>
        <v>25</v>
      </c>
      <c r="G530" s="4">
        <f>SUM(G531:G534)</f>
        <v>25</v>
      </c>
      <c r="H530" s="4">
        <f>SUM(H531:H534)</f>
        <v>25</v>
      </c>
      <c r="I530" s="4">
        <f>SUM(I531:I534)</f>
        <v>25</v>
      </c>
      <c r="J530" s="4">
        <f t="shared" si="16"/>
        <v>125</v>
      </c>
    </row>
    <row r="531" spans="1:10" ht="25.5" customHeight="1">
      <c r="A531" s="73"/>
      <c r="B531" s="75"/>
      <c r="C531" s="77"/>
      <c r="D531" s="3" t="s">
        <v>56</v>
      </c>
      <c r="E531" s="5">
        <v>0</v>
      </c>
      <c r="F531" s="5">
        <v>0</v>
      </c>
      <c r="G531" s="5">
        <v>0</v>
      </c>
      <c r="H531" s="5">
        <v>0</v>
      </c>
      <c r="I531" s="5">
        <v>0</v>
      </c>
      <c r="J531" s="4">
        <f t="shared" si="16"/>
        <v>0</v>
      </c>
    </row>
    <row r="532" spans="1:10" ht="25.5" customHeight="1">
      <c r="A532" s="73"/>
      <c r="B532" s="75"/>
      <c r="C532" s="77"/>
      <c r="D532" s="3" t="s">
        <v>57</v>
      </c>
      <c r="E532" s="5">
        <v>0</v>
      </c>
      <c r="F532" s="5">
        <v>0</v>
      </c>
      <c r="G532" s="5">
        <v>0</v>
      </c>
      <c r="H532" s="5">
        <v>0</v>
      </c>
      <c r="I532" s="5">
        <v>0</v>
      </c>
      <c r="J532" s="4">
        <f t="shared" si="16"/>
        <v>0</v>
      </c>
    </row>
    <row r="533" spans="1:10" ht="25.5" customHeight="1">
      <c r="A533" s="73"/>
      <c r="B533" s="75"/>
      <c r="C533" s="77"/>
      <c r="D533" s="3" t="s">
        <v>58</v>
      </c>
      <c r="E533" s="5">
        <v>20</v>
      </c>
      <c r="F533" s="5">
        <v>20</v>
      </c>
      <c r="G533" s="5">
        <v>20</v>
      </c>
      <c r="H533" s="5">
        <v>20</v>
      </c>
      <c r="I533" s="5">
        <v>20</v>
      </c>
      <c r="J533" s="4">
        <f t="shared" si="16"/>
        <v>100</v>
      </c>
    </row>
    <row r="534" spans="1:10" ht="25.5" customHeight="1">
      <c r="A534" s="73"/>
      <c r="B534" s="76"/>
      <c r="C534" s="77"/>
      <c r="D534" s="3" t="s">
        <v>59</v>
      </c>
      <c r="E534" s="5">
        <v>5</v>
      </c>
      <c r="F534" s="5">
        <v>5</v>
      </c>
      <c r="G534" s="5">
        <v>5</v>
      </c>
      <c r="H534" s="5">
        <v>5</v>
      </c>
      <c r="I534" s="5">
        <v>5</v>
      </c>
      <c r="J534" s="4">
        <f t="shared" si="16"/>
        <v>25</v>
      </c>
    </row>
    <row r="535" spans="1:10" ht="25.5" customHeight="1">
      <c r="A535" s="73">
        <v>18</v>
      </c>
      <c r="B535" s="74" t="s">
        <v>207</v>
      </c>
      <c r="C535" s="77" t="s">
        <v>153</v>
      </c>
      <c r="D535" s="3" t="s">
        <v>55</v>
      </c>
      <c r="E535" s="4">
        <f>SUM(E536:E539)</f>
        <v>16</v>
      </c>
      <c r="F535" s="4">
        <f>SUM(F536:F539)</f>
        <v>16</v>
      </c>
      <c r="G535" s="4">
        <f>SUM(G536:G539)</f>
        <v>16</v>
      </c>
      <c r="H535" s="4">
        <f>SUM(H536:H539)</f>
        <v>16</v>
      </c>
      <c r="I535" s="4">
        <f>SUM(I536:I539)</f>
        <v>16</v>
      </c>
      <c r="J535" s="4">
        <f t="shared" si="16"/>
        <v>80</v>
      </c>
    </row>
    <row r="536" spans="1:10" ht="25.5" customHeight="1">
      <c r="A536" s="73"/>
      <c r="B536" s="75"/>
      <c r="C536" s="77"/>
      <c r="D536" s="3" t="s">
        <v>56</v>
      </c>
      <c r="E536" s="5">
        <v>0</v>
      </c>
      <c r="F536" s="5">
        <v>0</v>
      </c>
      <c r="G536" s="5">
        <v>0</v>
      </c>
      <c r="H536" s="5">
        <v>0</v>
      </c>
      <c r="I536" s="5">
        <v>0</v>
      </c>
      <c r="J536" s="4">
        <f t="shared" si="16"/>
        <v>0</v>
      </c>
    </row>
    <row r="537" spans="1:10" ht="25.5" customHeight="1">
      <c r="A537" s="73"/>
      <c r="B537" s="75"/>
      <c r="C537" s="77"/>
      <c r="D537" s="3" t="s">
        <v>57</v>
      </c>
      <c r="E537" s="5">
        <v>6</v>
      </c>
      <c r="F537" s="5">
        <v>6</v>
      </c>
      <c r="G537" s="5">
        <v>6</v>
      </c>
      <c r="H537" s="5">
        <v>6</v>
      </c>
      <c r="I537" s="5">
        <v>6</v>
      </c>
      <c r="J537" s="4">
        <f t="shared" si="16"/>
        <v>30</v>
      </c>
    </row>
    <row r="538" spans="1:10" ht="25.5" customHeight="1">
      <c r="A538" s="73"/>
      <c r="B538" s="75"/>
      <c r="C538" s="77"/>
      <c r="D538" s="3" t="s">
        <v>58</v>
      </c>
      <c r="E538" s="5">
        <v>0</v>
      </c>
      <c r="F538" s="5">
        <v>0</v>
      </c>
      <c r="G538" s="5">
        <v>0</v>
      </c>
      <c r="H538" s="5">
        <v>0</v>
      </c>
      <c r="I538" s="5">
        <v>0</v>
      </c>
      <c r="J538" s="4">
        <f t="shared" si="16"/>
        <v>0</v>
      </c>
    </row>
    <row r="539" spans="1:10" ht="25.5" customHeight="1">
      <c r="A539" s="73"/>
      <c r="B539" s="76"/>
      <c r="C539" s="77"/>
      <c r="D539" s="3" t="s">
        <v>59</v>
      </c>
      <c r="E539" s="5">
        <v>10</v>
      </c>
      <c r="F539" s="5">
        <v>10</v>
      </c>
      <c r="G539" s="5">
        <v>10</v>
      </c>
      <c r="H539" s="5">
        <v>10</v>
      </c>
      <c r="I539" s="5">
        <v>10</v>
      </c>
      <c r="J539" s="4">
        <f t="shared" si="16"/>
        <v>50</v>
      </c>
    </row>
    <row r="540" spans="1:10" ht="27.75" customHeight="1">
      <c r="A540" s="73">
        <v>19</v>
      </c>
      <c r="B540" s="74" t="s">
        <v>154</v>
      </c>
      <c r="C540" s="77" t="s">
        <v>86</v>
      </c>
      <c r="D540" s="3" t="s">
        <v>55</v>
      </c>
      <c r="E540" s="4">
        <f>SUM(E541:E544)</f>
        <v>45</v>
      </c>
      <c r="F540" s="4">
        <f>SUM(F541:F544)</f>
        <v>0</v>
      </c>
      <c r="G540" s="4">
        <f>SUM(G541:G544)</f>
        <v>45</v>
      </c>
      <c r="H540" s="4">
        <f>SUM(H541:H544)</f>
        <v>0</v>
      </c>
      <c r="I540" s="4">
        <f>SUM(I541:I544)</f>
        <v>45</v>
      </c>
      <c r="J540" s="4">
        <f t="shared" si="16"/>
        <v>135</v>
      </c>
    </row>
    <row r="541" spans="1:10" ht="27.75" customHeight="1">
      <c r="A541" s="73"/>
      <c r="B541" s="75"/>
      <c r="C541" s="77"/>
      <c r="D541" s="3" t="s">
        <v>56</v>
      </c>
      <c r="E541" s="5">
        <v>0</v>
      </c>
      <c r="F541" s="5">
        <v>0</v>
      </c>
      <c r="G541" s="5">
        <v>0</v>
      </c>
      <c r="H541" s="5">
        <v>0</v>
      </c>
      <c r="I541" s="5">
        <v>0</v>
      </c>
      <c r="J541" s="4">
        <f t="shared" si="16"/>
        <v>0</v>
      </c>
    </row>
    <row r="542" spans="1:10" ht="27.75" customHeight="1">
      <c r="A542" s="73"/>
      <c r="B542" s="75"/>
      <c r="C542" s="77"/>
      <c r="D542" s="3" t="s">
        <v>57</v>
      </c>
      <c r="E542" s="5">
        <v>45</v>
      </c>
      <c r="F542" s="5">
        <v>0</v>
      </c>
      <c r="G542" s="5">
        <v>45</v>
      </c>
      <c r="H542" s="5">
        <v>0</v>
      </c>
      <c r="I542" s="5">
        <v>45</v>
      </c>
      <c r="J542" s="4">
        <f t="shared" si="16"/>
        <v>135</v>
      </c>
    </row>
    <row r="543" spans="1:10" ht="27.75" customHeight="1">
      <c r="A543" s="73"/>
      <c r="B543" s="75"/>
      <c r="C543" s="77"/>
      <c r="D543" s="3" t="s">
        <v>58</v>
      </c>
      <c r="E543" s="5">
        <v>0</v>
      </c>
      <c r="F543" s="5">
        <v>0</v>
      </c>
      <c r="G543" s="5">
        <v>0</v>
      </c>
      <c r="H543" s="5">
        <v>0</v>
      </c>
      <c r="I543" s="5">
        <v>0</v>
      </c>
      <c r="J543" s="4">
        <f t="shared" si="16"/>
        <v>0</v>
      </c>
    </row>
    <row r="544" spans="1:10" ht="27.75" customHeight="1">
      <c r="A544" s="73"/>
      <c r="B544" s="76"/>
      <c r="C544" s="77"/>
      <c r="D544" s="3" t="s">
        <v>59</v>
      </c>
      <c r="E544" s="5">
        <v>0</v>
      </c>
      <c r="F544" s="5">
        <v>0</v>
      </c>
      <c r="G544" s="5">
        <v>0</v>
      </c>
      <c r="H544" s="5">
        <v>0</v>
      </c>
      <c r="I544" s="5">
        <v>0</v>
      </c>
      <c r="J544" s="4">
        <f t="shared" si="16"/>
        <v>0</v>
      </c>
    </row>
    <row r="545" spans="1:10" ht="25.5" customHeight="1">
      <c r="A545" s="73">
        <v>20</v>
      </c>
      <c r="B545" s="74" t="s">
        <v>73</v>
      </c>
      <c r="C545" s="77" t="s">
        <v>86</v>
      </c>
      <c r="D545" s="3" t="s">
        <v>55</v>
      </c>
      <c r="E545" s="4">
        <f>SUM(E546:E549)</f>
        <v>45</v>
      </c>
      <c r="F545" s="4">
        <f>SUM(F546:F549)</f>
        <v>45</v>
      </c>
      <c r="G545" s="4">
        <f>SUM(G546:G549)</f>
        <v>45</v>
      </c>
      <c r="H545" s="4">
        <f>SUM(H546:H549)</f>
        <v>45</v>
      </c>
      <c r="I545" s="4">
        <f>SUM(I546:I549)</f>
        <v>45</v>
      </c>
      <c r="J545" s="4">
        <f t="shared" si="16"/>
        <v>225</v>
      </c>
    </row>
    <row r="546" spans="1:10" ht="25.5" customHeight="1">
      <c r="A546" s="73"/>
      <c r="B546" s="75"/>
      <c r="C546" s="77"/>
      <c r="D546" s="3" t="s">
        <v>56</v>
      </c>
      <c r="E546" s="5">
        <v>0</v>
      </c>
      <c r="F546" s="5">
        <v>0</v>
      </c>
      <c r="G546" s="5">
        <v>0</v>
      </c>
      <c r="H546" s="5">
        <v>0</v>
      </c>
      <c r="I546" s="5">
        <v>0</v>
      </c>
      <c r="J546" s="4">
        <f t="shared" si="16"/>
        <v>0</v>
      </c>
    </row>
    <row r="547" spans="1:10" ht="25.5" customHeight="1">
      <c r="A547" s="73"/>
      <c r="B547" s="75"/>
      <c r="C547" s="77"/>
      <c r="D547" s="3" t="s">
        <v>57</v>
      </c>
      <c r="E547" s="5">
        <v>45</v>
      </c>
      <c r="F547" s="5">
        <v>45</v>
      </c>
      <c r="G547" s="5">
        <v>45</v>
      </c>
      <c r="H547" s="5">
        <v>45</v>
      </c>
      <c r="I547" s="5">
        <v>45</v>
      </c>
      <c r="J547" s="4">
        <f t="shared" si="16"/>
        <v>225</v>
      </c>
    </row>
    <row r="548" spans="1:10" ht="25.5" customHeight="1">
      <c r="A548" s="73"/>
      <c r="B548" s="75"/>
      <c r="C548" s="77"/>
      <c r="D548" s="3" t="s">
        <v>58</v>
      </c>
      <c r="E548" s="5">
        <v>0</v>
      </c>
      <c r="F548" s="5">
        <v>0</v>
      </c>
      <c r="G548" s="5">
        <v>0</v>
      </c>
      <c r="H548" s="5">
        <v>0</v>
      </c>
      <c r="I548" s="5">
        <v>0</v>
      </c>
      <c r="J548" s="4">
        <f t="shared" si="16"/>
        <v>0</v>
      </c>
    </row>
    <row r="549" spans="1:10" ht="25.5" customHeight="1">
      <c r="A549" s="73"/>
      <c r="B549" s="76"/>
      <c r="C549" s="77"/>
      <c r="D549" s="3" t="s">
        <v>59</v>
      </c>
      <c r="E549" s="5">
        <v>0</v>
      </c>
      <c r="F549" s="5">
        <v>0</v>
      </c>
      <c r="G549" s="5">
        <v>0</v>
      </c>
      <c r="H549" s="5">
        <v>0</v>
      </c>
      <c r="I549" s="5">
        <v>0</v>
      </c>
      <c r="J549" s="4">
        <f t="shared" si="16"/>
        <v>0</v>
      </c>
    </row>
    <row r="550" spans="1:10" ht="25.5" customHeight="1">
      <c r="A550" s="73">
        <v>21</v>
      </c>
      <c r="B550" s="74" t="s">
        <v>74</v>
      </c>
      <c r="C550" s="77" t="s">
        <v>86</v>
      </c>
      <c r="D550" s="3" t="s">
        <v>55</v>
      </c>
      <c r="E550" s="4">
        <f>SUM(E551:E554)</f>
        <v>40</v>
      </c>
      <c r="F550" s="4">
        <f>SUM(F551:F554)</f>
        <v>0</v>
      </c>
      <c r="G550" s="4">
        <f>SUM(G551:G554)</f>
        <v>40</v>
      </c>
      <c r="H550" s="4">
        <f>SUM(H551:H554)</f>
        <v>0</v>
      </c>
      <c r="I550" s="4">
        <f>SUM(I551:I554)</f>
        <v>40</v>
      </c>
      <c r="J550" s="4">
        <f t="shared" si="16"/>
        <v>120</v>
      </c>
    </row>
    <row r="551" spans="1:10" ht="25.5" customHeight="1">
      <c r="A551" s="73"/>
      <c r="B551" s="75"/>
      <c r="C551" s="77"/>
      <c r="D551" s="3" t="s">
        <v>56</v>
      </c>
      <c r="E551" s="5">
        <v>0</v>
      </c>
      <c r="F551" s="5">
        <v>0</v>
      </c>
      <c r="G551" s="5">
        <v>0</v>
      </c>
      <c r="H551" s="5">
        <v>0</v>
      </c>
      <c r="I551" s="5">
        <v>0</v>
      </c>
      <c r="J551" s="4">
        <f t="shared" si="16"/>
        <v>0</v>
      </c>
    </row>
    <row r="552" spans="1:10" ht="25.5" customHeight="1">
      <c r="A552" s="73"/>
      <c r="B552" s="75"/>
      <c r="C552" s="77"/>
      <c r="D552" s="3" t="s">
        <v>57</v>
      </c>
      <c r="E552" s="5">
        <v>40</v>
      </c>
      <c r="F552" s="5">
        <v>0</v>
      </c>
      <c r="G552" s="5">
        <v>40</v>
      </c>
      <c r="H552" s="5">
        <v>0</v>
      </c>
      <c r="I552" s="5">
        <v>40</v>
      </c>
      <c r="J552" s="4">
        <f t="shared" si="16"/>
        <v>120</v>
      </c>
    </row>
    <row r="553" spans="1:10" ht="25.5" customHeight="1">
      <c r="A553" s="73"/>
      <c r="B553" s="75"/>
      <c r="C553" s="77"/>
      <c r="D553" s="3" t="s">
        <v>58</v>
      </c>
      <c r="E553" s="5">
        <v>0</v>
      </c>
      <c r="F553" s="5">
        <v>0</v>
      </c>
      <c r="G553" s="5">
        <v>0</v>
      </c>
      <c r="H553" s="5">
        <v>0</v>
      </c>
      <c r="I553" s="5">
        <v>0</v>
      </c>
      <c r="J553" s="4">
        <f t="shared" si="16"/>
        <v>0</v>
      </c>
    </row>
    <row r="554" spans="1:10" ht="25.5" customHeight="1">
      <c r="A554" s="73"/>
      <c r="B554" s="76"/>
      <c r="C554" s="77"/>
      <c r="D554" s="3" t="s">
        <v>59</v>
      </c>
      <c r="E554" s="5">
        <v>0</v>
      </c>
      <c r="F554" s="5">
        <v>0</v>
      </c>
      <c r="G554" s="5">
        <v>0</v>
      </c>
      <c r="H554" s="5">
        <v>0</v>
      </c>
      <c r="I554" s="5">
        <v>0</v>
      </c>
      <c r="J554" s="4">
        <f t="shared" si="16"/>
        <v>0</v>
      </c>
    </row>
    <row r="555" spans="1:10" ht="25.5" customHeight="1">
      <c r="A555" s="73">
        <v>22</v>
      </c>
      <c r="B555" s="74" t="s">
        <v>75</v>
      </c>
      <c r="C555" s="77" t="s">
        <v>86</v>
      </c>
      <c r="D555" s="3" t="s">
        <v>55</v>
      </c>
      <c r="E555" s="4">
        <f>SUM(E556:E559)</f>
        <v>20</v>
      </c>
      <c r="F555" s="4">
        <f>SUM(F556:F559)</f>
        <v>20</v>
      </c>
      <c r="G555" s="4">
        <f>SUM(G556:G559)</f>
        <v>20</v>
      </c>
      <c r="H555" s="4">
        <f>SUM(H556:H559)</f>
        <v>20</v>
      </c>
      <c r="I555" s="4">
        <f>SUM(I556:I559)</f>
        <v>20</v>
      </c>
      <c r="J555" s="4">
        <f t="shared" si="16"/>
        <v>100</v>
      </c>
    </row>
    <row r="556" spans="1:10" ht="25.5" customHeight="1">
      <c r="A556" s="73"/>
      <c r="B556" s="75"/>
      <c r="C556" s="77"/>
      <c r="D556" s="3" t="s">
        <v>56</v>
      </c>
      <c r="E556" s="5">
        <v>0</v>
      </c>
      <c r="F556" s="5">
        <v>0</v>
      </c>
      <c r="G556" s="5">
        <v>0</v>
      </c>
      <c r="H556" s="5">
        <v>0</v>
      </c>
      <c r="I556" s="5">
        <v>0</v>
      </c>
      <c r="J556" s="4">
        <f t="shared" si="16"/>
        <v>0</v>
      </c>
    </row>
    <row r="557" spans="1:10" ht="25.5" customHeight="1">
      <c r="A557" s="73"/>
      <c r="B557" s="75"/>
      <c r="C557" s="77"/>
      <c r="D557" s="3" t="s">
        <v>57</v>
      </c>
      <c r="E557" s="5">
        <v>20</v>
      </c>
      <c r="F557" s="5">
        <v>20</v>
      </c>
      <c r="G557" s="5">
        <v>20</v>
      </c>
      <c r="H557" s="5">
        <v>20</v>
      </c>
      <c r="I557" s="5">
        <v>20</v>
      </c>
      <c r="J557" s="4">
        <f t="shared" si="16"/>
        <v>100</v>
      </c>
    </row>
    <row r="558" spans="1:10" ht="25.5" customHeight="1">
      <c r="A558" s="73"/>
      <c r="B558" s="75"/>
      <c r="C558" s="77"/>
      <c r="D558" s="3" t="s">
        <v>58</v>
      </c>
      <c r="E558" s="5">
        <v>0</v>
      </c>
      <c r="F558" s="5">
        <v>0</v>
      </c>
      <c r="G558" s="5">
        <v>0</v>
      </c>
      <c r="H558" s="5">
        <v>0</v>
      </c>
      <c r="I558" s="5">
        <v>0</v>
      </c>
      <c r="J558" s="4">
        <f t="shared" si="16"/>
        <v>0</v>
      </c>
    </row>
    <row r="559" spans="1:10" ht="25.5" customHeight="1">
      <c r="A559" s="73"/>
      <c r="B559" s="76"/>
      <c r="C559" s="77"/>
      <c r="D559" s="3" t="s">
        <v>59</v>
      </c>
      <c r="E559" s="5">
        <v>0</v>
      </c>
      <c r="F559" s="5">
        <v>0</v>
      </c>
      <c r="G559" s="5">
        <v>0</v>
      </c>
      <c r="H559" s="5">
        <v>0</v>
      </c>
      <c r="I559" s="5">
        <v>0</v>
      </c>
      <c r="J559" s="4">
        <f t="shared" si="16"/>
        <v>0</v>
      </c>
    </row>
    <row r="560" spans="1:10" ht="27.75" customHeight="1">
      <c r="A560" s="73">
        <v>23</v>
      </c>
      <c r="B560" s="74" t="s">
        <v>76</v>
      </c>
      <c r="C560" s="77" t="s">
        <v>86</v>
      </c>
      <c r="D560" s="3" t="s">
        <v>55</v>
      </c>
      <c r="E560" s="4">
        <f>SUM(E561:E564)</f>
        <v>86</v>
      </c>
      <c r="F560" s="4">
        <f>SUM(F561:F564)</f>
        <v>0</v>
      </c>
      <c r="G560" s="4">
        <f>SUM(G561:G564)</f>
        <v>0</v>
      </c>
      <c r="H560" s="4">
        <f>SUM(H561:H564)</f>
        <v>0</v>
      </c>
      <c r="I560" s="4">
        <f>SUM(I561:I564)</f>
        <v>0</v>
      </c>
      <c r="J560" s="4">
        <f t="shared" si="16"/>
        <v>86</v>
      </c>
    </row>
    <row r="561" spans="1:10" ht="27.75" customHeight="1">
      <c r="A561" s="73"/>
      <c r="B561" s="75"/>
      <c r="C561" s="77"/>
      <c r="D561" s="3" t="s">
        <v>56</v>
      </c>
      <c r="E561" s="5">
        <v>0</v>
      </c>
      <c r="F561" s="5">
        <v>0</v>
      </c>
      <c r="G561" s="5">
        <v>0</v>
      </c>
      <c r="H561" s="5">
        <v>0</v>
      </c>
      <c r="I561" s="5">
        <v>0</v>
      </c>
      <c r="J561" s="4">
        <f t="shared" si="16"/>
        <v>0</v>
      </c>
    </row>
    <row r="562" spans="1:10" ht="27.75" customHeight="1">
      <c r="A562" s="73"/>
      <c r="B562" s="75"/>
      <c r="C562" s="77"/>
      <c r="D562" s="3" t="s">
        <v>57</v>
      </c>
      <c r="E562" s="5">
        <v>86</v>
      </c>
      <c r="F562" s="5">
        <v>0</v>
      </c>
      <c r="G562" s="5">
        <v>0</v>
      </c>
      <c r="H562" s="5">
        <v>0</v>
      </c>
      <c r="I562" s="5">
        <v>0</v>
      </c>
      <c r="J562" s="4">
        <f t="shared" si="16"/>
        <v>86</v>
      </c>
    </row>
    <row r="563" spans="1:10" ht="27.75" customHeight="1">
      <c r="A563" s="73"/>
      <c r="B563" s="75"/>
      <c r="C563" s="77"/>
      <c r="D563" s="3" t="s">
        <v>58</v>
      </c>
      <c r="E563" s="5">
        <v>0</v>
      </c>
      <c r="F563" s="5">
        <v>0</v>
      </c>
      <c r="G563" s="5">
        <v>0</v>
      </c>
      <c r="H563" s="5">
        <v>0</v>
      </c>
      <c r="I563" s="5">
        <v>0</v>
      </c>
      <c r="J563" s="4">
        <f t="shared" si="16"/>
        <v>0</v>
      </c>
    </row>
    <row r="564" spans="1:10" ht="27.75" customHeight="1">
      <c r="A564" s="73"/>
      <c r="B564" s="76"/>
      <c r="C564" s="77"/>
      <c r="D564" s="3" t="s">
        <v>59</v>
      </c>
      <c r="E564" s="5">
        <v>0</v>
      </c>
      <c r="F564" s="5">
        <v>0</v>
      </c>
      <c r="G564" s="5">
        <v>0</v>
      </c>
      <c r="H564" s="5">
        <v>0</v>
      </c>
      <c r="I564" s="5">
        <v>0</v>
      </c>
      <c r="J564" s="4">
        <f t="shared" si="16"/>
        <v>0</v>
      </c>
    </row>
    <row r="565" spans="1:10" ht="27.75" customHeight="1">
      <c r="A565" s="73">
        <v>24</v>
      </c>
      <c r="B565" s="74" t="s">
        <v>77</v>
      </c>
      <c r="C565" s="77" t="s">
        <v>86</v>
      </c>
      <c r="D565" s="3" t="s">
        <v>55</v>
      </c>
      <c r="E565" s="4">
        <f>SUM(E566:E569)</f>
        <v>0</v>
      </c>
      <c r="F565" s="4">
        <f>SUM(F566:F569)</f>
        <v>100</v>
      </c>
      <c r="G565" s="4">
        <f>SUM(G566:G569)</f>
        <v>0</v>
      </c>
      <c r="H565" s="4">
        <f>SUM(H566:H569)</f>
        <v>100</v>
      </c>
      <c r="I565" s="4">
        <f>SUM(I566:I569)</f>
        <v>0</v>
      </c>
      <c r="J565" s="4">
        <f t="shared" si="16"/>
        <v>200</v>
      </c>
    </row>
    <row r="566" spans="1:10" ht="27.75" customHeight="1">
      <c r="A566" s="73"/>
      <c r="B566" s="75"/>
      <c r="C566" s="77"/>
      <c r="D566" s="3" t="s">
        <v>56</v>
      </c>
      <c r="E566" s="5">
        <v>0</v>
      </c>
      <c r="F566" s="5">
        <v>0</v>
      </c>
      <c r="G566" s="5">
        <v>0</v>
      </c>
      <c r="H566" s="5">
        <v>0</v>
      </c>
      <c r="I566" s="5">
        <v>0</v>
      </c>
      <c r="J566" s="4">
        <f t="shared" si="16"/>
        <v>0</v>
      </c>
    </row>
    <row r="567" spans="1:10" ht="27.75" customHeight="1">
      <c r="A567" s="73"/>
      <c r="B567" s="75"/>
      <c r="C567" s="77"/>
      <c r="D567" s="3" t="s">
        <v>57</v>
      </c>
      <c r="E567" s="5">
        <v>0</v>
      </c>
      <c r="F567" s="5">
        <v>100</v>
      </c>
      <c r="G567" s="5">
        <v>0</v>
      </c>
      <c r="H567" s="5">
        <v>100</v>
      </c>
      <c r="I567" s="5">
        <v>0</v>
      </c>
      <c r="J567" s="4">
        <f t="shared" si="16"/>
        <v>200</v>
      </c>
    </row>
    <row r="568" spans="1:10" ht="27.75" customHeight="1">
      <c r="A568" s="73"/>
      <c r="B568" s="75"/>
      <c r="C568" s="77"/>
      <c r="D568" s="3" t="s">
        <v>58</v>
      </c>
      <c r="E568" s="5">
        <v>0</v>
      </c>
      <c r="F568" s="5">
        <v>0</v>
      </c>
      <c r="G568" s="5">
        <v>0</v>
      </c>
      <c r="H568" s="5">
        <v>0</v>
      </c>
      <c r="I568" s="5">
        <v>0</v>
      </c>
      <c r="J568" s="4">
        <f t="shared" si="16"/>
        <v>0</v>
      </c>
    </row>
    <row r="569" spans="1:10" ht="27.75" customHeight="1">
      <c r="A569" s="73"/>
      <c r="B569" s="76"/>
      <c r="C569" s="77"/>
      <c r="D569" s="3" t="s">
        <v>59</v>
      </c>
      <c r="E569" s="5">
        <v>0</v>
      </c>
      <c r="F569" s="5">
        <v>0</v>
      </c>
      <c r="G569" s="5">
        <v>0</v>
      </c>
      <c r="H569" s="5">
        <v>0</v>
      </c>
      <c r="I569" s="5">
        <v>0</v>
      </c>
      <c r="J569" s="4">
        <f t="shared" si="16"/>
        <v>0</v>
      </c>
    </row>
    <row r="570" spans="1:10" ht="27.75" customHeight="1">
      <c r="A570" s="73">
        <v>25</v>
      </c>
      <c r="B570" s="74" t="s">
        <v>433</v>
      </c>
      <c r="C570" s="77" t="s">
        <v>86</v>
      </c>
      <c r="D570" s="3" t="s">
        <v>55</v>
      </c>
      <c r="E570" s="4">
        <f>SUM(E571:E574)</f>
        <v>15</v>
      </c>
      <c r="F570" s="4">
        <f>SUM(F571:F574)</f>
        <v>15</v>
      </c>
      <c r="G570" s="4">
        <f>SUM(G571:G574)</f>
        <v>15</v>
      </c>
      <c r="H570" s="4">
        <f>SUM(H571:H574)</f>
        <v>15</v>
      </c>
      <c r="I570" s="4">
        <f>SUM(I571:I574)</f>
        <v>15</v>
      </c>
      <c r="J570" s="4">
        <f t="shared" si="16"/>
        <v>75</v>
      </c>
    </row>
    <row r="571" spans="1:10" ht="27.75" customHeight="1">
      <c r="A571" s="73"/>
      <c r="B571" s="75"/>
      <c r="C571" s="77"/>
      <c r="D571" s="3" t="s">
        <v>56</v>
      </c>
      <c r="E571" s="5">
        <v>0</v>
      </c>
      <c r="F571" s="5">
        <v>0</v>
      </c>
      <c r="G571" s="5">
        <v>0</v>
      </c>
      <c r="H571" s="5">
        <v>0</v>
      </c>
      <c r="I571" s="5">
        <v>0</v>
      </c>
      <c r="J571" s="4">
        <f t="shared" si="16"/>
        <v>0</v>
      </c>
    </row>
    <row r="572" spans="1:10" ht="27.75" customHeight="1">
      <c r="A572" s="73"/>
      <c r="B572" s="75"/>
      <c r="C572" s="77"/>
      <c r="D572" s="3" t="s">
        <v>57</v>
      </c>
      <c r="E572" s="5">
        <v>15</v>
      </c>
      <c r="F572" s="5">
        <v>15</v>
      </c>
      <c r="G572" s="5">
        <v>15</v>
      </c>
      <c r="H572" s="5">
        <v>15</v>
      </c>
      <c r="I572" s="5">
        <v>15</v>
      </c>
      <c r="J572" s="4">
        <f t="shared" si="16"/>
        <v>75</v>
      </c>
    </row>
    <row r="573" spans="1:10" ht="27.75" customHeight="1">
      <c r="A573" s="73"/>
      <c r="B573" s="75"/>
      <c r="C573" s="77"/>
      <c r="D573" s="3" t="s">
        <v>58</v>
      </c>
      <c r="E573" s="5">
        <v>0</v>
      </c>
      <c r="F573" s="5">
        <v>0</v>
      </c>
      <c r="G573" s="5">
        <v>0</v>
      </c>
      <c r="H573" s="5">
        <v>0</v>
      </c>
      <c r="I573" s="5">
        <v>0</v>
      </c>
      <c r="J573" s="4">
        <f t="shared" si="16"/>
        <v>0</v>
      </c>
    </row>
    <row r="574" spans="1:10" ht="27.75" customHeight="1">
      <c r="A574" s="73"/>
      <c r="B574" s="76"/>
      <c r="C574" s="77"/>
      <c r="D574" s="3" t="s">
        <v>59</v>
      </c>
      <c r="E574" s="5">
        <v>0</v>
      </c>
      <c r="F574" s="5">
        <v>0</v>
      </c>
      <c r="G574" s="5">
        <v>0</v>
      </c>
      <c r="H574" s="5">
        <v>0</v>
      </c>
      <c r="I574" s="5">
        <v>0</v>
      </c>
      <c r="J574" s="4">
        <f t="shared" si="16"/>
        <v>0</v>
      </c>
    </row>
    <row r="575" spans="1:10" ht="25.5" customHeight="1">
      <c r="A575" s="73">
        <v>26</v>
      </c>
      <c r="B575" s="74" t="s">
        <v>189</v>
      </c>
      <c r="C575" s="77" t="s">
        <v>86</v>
      </c>
      <c r="D575" s="3" t="s">
        <v>55</v>
      </c>
      <c r="E575" s="4">
        <f>SUM(E576:E579)</f>
        <v>15</v>
      </c>
      <c r="F575" s="4">
        <f>SUM(F576:F579)</f>
        <v>15</v>
      </c>
      <c r="G575" s="4">
        <f>SUM(G576:G579)</f>
        <v>15</v>
      </c>
      <c r="H575" s="4">
        <f>SUM(H576:H579)</f>
        <v>15</v>
      </c>
      <c r="I575" s="4">
        <f>SUM(I576:I579)</f>
        <v>15</v>
      </c>
      <c r="J575" s="4">
        <f t="shared" si="16"/>
        <v>75</v>
      </c>
    </row>
    <row r="576" spans="1:10" ht="25.5" customHeight="1">
      <c r="A576" s="73"/>
      <c r="B576" s="75"/>
      <c r="C576" s="77"/>
      <c r="D576" s="3" t="s">
        <v>56</v>
      </c>
      <c r="E576" s="5">
        <v>0</v>
      </c>
      <c r="F576" s="5">
        <v>0</v>
      </c>
      <c r="G576" s="5">
        <v>0</v>
      </c>
      <c r="H576" s="5">
        <v>0</v>
      </c>
      <c r="I576" s="5">
        <v>0</v>
      </c>
      <c r="J576" s="4">
        <f t="shared" si="16"/>
        <v>0</v>
      </c>
    </row>
    <row r="577" spans="1:10" ht="25.5" customHeight="1">
      <c r="A577" s="73"/>
      <c r="B577" s="75"/>
      <c r="C577" s="77"/>
      <c r="D577" s="3" t="s">
        <v>57</v>
      </c>
      <c r="E577" s="5">
        <v>15</v>
      </c>
      <c r="F577" s="5">
        <v>15</v>
      </c>
      <c r="G577" s="5">
        <v>15</v>
      </c>
      <c r="H577" s="5">
        <v>15</v>
      </c>
      <c r="I577" s="5">
        <v>15</v>
      </c>
      <c r="J577" s="4">
        <f t="shared" si="16"/>
        <v>75</v>
      </c>
    </row>
    <row r="578" spans="1:10" ht="25.5" customHeight="1">
      <c r="A578" s="73"/>
      <c r="B578" s="75"/>
      <c r="C578" s="77"/>
      <c r="D578" s="3" t="s">
        <v>58</v>
      </c>
      <c r="E578" s="5">
        <v>0</v>
      </c>
      <c r="F578" s="5">
        <v>0</v>
      </c>
      <c r="G578" s="5">
        <v>0</v>
      </c>
      <c r="H578" s="5">
        <v>0</v>
      </c>
      <c r="I578" s="5">
        <v>0</v>
      </c>
      <c r="J578" s="4">
        <f aca="true" t="shared" si="17" ref="J578:J637">SUM(E578:I578)</f>
        <v>0</v>
      </c>
    </row>
    <row r="579" spans="1:10" ht="25.5" customHeight="1">
      <c r="A579" s="73"/>
      <c r="B579" s="76"/>
      <c r="C579" s="77"/>
      <c r="D579" s="3" t="s">
        <v>59</v>
      </c>
      <c r="E579" s="5">
        <v>0</v>
      </c>
      <c r="F579" s="5">
        <v>0</v>
      </c>
      <c r="G579" s="5">
        <v>0</v>
      </c>
      <c r="H579" s="5">
        <v>0</v>
      </c>
      <c r="I579" s="5">
        <v>0</v>
      </c>
      <c r="J579" s="4">
        <f t="shared" si="17"/>
        <v>0</v>
      </c>
    </row>
    <row r="580" spans="1:10" ht="27.75" customHeight="1">
      <c r="A580" s="86" t="s">
        <v>27</v>
      </c>
      <c r="B580" s="87"/>
      <c r="C580" s="87"/>
      <c r="D580" s="88"/>
      <c r="E580" s="4">
        <f aca="true" t="shared" si="18" ref="E580:I581">E450+E455+E460+E465+E470+E475+E480+E485+E490+E495+E500+E505+E510+E515+E520+E525+E530+E535+E540+E545+E550+E555+E560+E565+E570+E575</f>
        <v>623</v>
      </c>
      <c r="F580" s="4">
        <f t="shared" si="18"/>
        <v>549</v>
      </c>
      <c r="G580" s="4">
        <f t="shared" si="18"/>
        <v>600</v>
      </c>
      <c r="H580" s="4">
        <f t="shared" si="18"/>
        <v>588</v>
      </c>
      <c r="I580" s="4">
        <f t="shared" si="18"/>
        <v>625</v>
      </c>
      <c r="J580" s="4">
        <f t="shared" si="17"/>
        <v>2985</v>
      </c>
    </row>
    <row r="581" spans="1:11" ht="25.5" customHeight="1">
      <c r="A581" s="25"/>
      <c r="B581" s="26"/>
      <c r="C581" s="26"/>
      <c r="D581" s="56" t="s">
        <v>56</v>
      </c>
      <c r="E581" s="28">
        <f t="shared" si="18"/>
        <v>0</v>
      </c>
      <c r="F581" s="28">
        <f t="shared" si="18"/>
        <v>0</v>
      </c>
      <c r="G581" s="28">
        <f t="shared" si="18"/>
        <v>0</v>
      </c>
      <c r="H581" s="28">
        <f t="shared" si="18"/>
        <v>0</v>
      </c>
      <c r="I581" s="28">
        <f t="shared" si="18"/>
        <v>0</v>
      </c>
      <c r="J581" s="4">
        <f t="shared" si="17"/>
        <v>0</v>
      </c>
      <c r="K581" s="14"/>
    </row>
    <row r="582" spans="1:11" ht="25.5" customHeight="1">
      <c r="A582" s="29"/>
      <c r="B582" s="30"/>
      <c r="C582" s="30"/>
      <c r="D582" s="57" t="s">
        <v>57</v>
      </c>
      <c r="E582" s="28">
        <f>E452+E457+E462+E467+E472+E477+E482+E487+E492+E497+E502+E507+E512+E517+E522+E527+E532+E537+E542+E547+E552+E557+E562+E567+E572+E577</f>
        <v>452</v>
      </c>
      <c r="F582" s="28">
        <f aca="true" t="shared" si="19" ref="E582:I584">F452+F457+F462+F467+F472+F477+F482+F487+F492+F497+F502+F507+F512+F517+F522+F527+F532+F537+F542+F547+F552+F557+F562+F567+F572+F577</f>
        <v>364</v>
      </c>
      <c r="G582" s="28">
        <f t="shared" si="19"/>
        <v>398</v>
      </c>
      <c r="H582" s="28">
        <f t="shared" si="19"/>
        <v>381</v>
      </c>
      <c r="I582" s="28">
        <f t="shared" si="19"/>
        <v>414</v>
      </c>
      <c r="J582" s="4">
        <f t="shared" si="17"/>
        <v>2009</v>
      </c>
      <c r="K582" s="14"/>
    </row>
    <row r="583" spans="1:11" ht="25.5" customHeight="1">
      <c r="A583" s="29"/>
      <c r="B583" s="30"/>
      <c r="C583" s="30"/>
      <c r="D583" s="57" t="s">
        <v>58</v>
      </c>
      <c r="E583" s="28">
        <f t="shared" si="19"/>
        <v>29</v>
      </c>
      <c r="F583" s="28">
        <f t="shared" si="19"/>
        <v>31</v>
      </c>
      <c r="G583" s="28">
        <f t="shared" si="19"/>
        <v>34</v>
      </c>
      <c r="H583" s="28">
        <f t="shared" si="19"/>
        <v>35</v>
      </c>
      <c r="I583" s="28">
        <f t="shared" si="19"/>
        <v>36</v>
      </c>
      <c r="J583" s="4">
        <f t="shared" si="17"/>
        <v>165</v>
      </c>
      <c r="K583" s="14"/>
    </row>
    <row r="584" spans="1:11" ht="25.5" customHeight="1">
      <c r="A584" s="29"/>
      <c r="B584" s="30"/>
      <c r="C584" s="30"/>
      <c r="D584" s="57" t="s">
        <v>59</v>
      </c>
      <c r="E584" s="28">
        <f t="shared" si="19"/>
        <v>142</v>
      </c>
      <c r="F584" s="28">
        <f t="shared" si="19"/>
        <v>154</v>
      </c>
      <c r="G584" s="28">
        <f t="shared" si="19"/>
        <v>168</v>
      </c>
      <c r="H584" s="28">
        <f t="shared" si="19"/>
        <v>172</v>
      </c>
      <c r="I584" s="28">
        <f t="shared" si="19"/>
        <v>175</v>
      </c>
      <c r="J584" s="4">
        <f t="shared" si="17"/>
        <v>811</v>
      </c>
      <c r="K584" s="14"/>
    </row>
    <row r="585" spans="1:10" ht="30" customHeight="1">
      <c r="A585" s="69" t="s">
        <v>426</v>
      </c>
      <c r="B585" s="62"/>
      <c r="C585" s="62"/>
      <c r="D585" s="62"/>
      <c r="E585" s="62"/>
      <c r="F585" s="62"/>
      <c r="G585" s="62"/>
      <c r="H585" s="62"/>
      <c r="I585" s="62"/>
      <c r="J585" s="63"/>
    </row>
    <row r="586" spans="1:10" ht="30" customHeight="1">
      <c r="A586" s="73">
        <v>1</v>
      </c>
      <c r="B586" s="74" t="s">
        <v>190</v>
      </c>
      <c r="C586" s="78" t="s">
        <v>254</v>
      </c>
      <c r="D586" s="7" t="s">
        <v>55</v>
      </c>
      <c r="E586" s="8">
        <f>SUM(E587:E590)</f>
        <v>50</v>
      </c>
      <c r="F586" s="8">
        <f>SUM(F587:F590)</f>
        <v>52</v>
      </c>
      <c r="G586" s="8">
        <f>SUM(G587:G590)</f>
        <v>54</v>
      </c>
      <c r="H586" s="8">
        <f>SUM(H587:H590)</f>
        <v>56</v>
      </c>
      <c r="I586" s="8">
        <f>SUM(I587:I590)</f>
        <v>58</v>
      </c>
      <c r="J586" s="4">
        <f t="shared" si="17"/>
        <v>270</v>
      </c>
    </row>
    <row r="587" spans="1:10" ht="30" customHeight="1">
      <c r="A587" s="73"/>
      <c r="B587" s="75"/>
      <c r="C587" s="92"/>
      <c r="D587" s="7" t="s">
        <v>56</v>
      </c>
      <c r="E587" s="9">
        <v>0</v>
      </c>
      <c r="F587" s="9">
        <v>0</v>
      </c>
      <c r="G587" s="9">
        <v>0</v>
      </c>
      <c r="H587" s="9">
        <v>0</v>
      </c>
      <c r="I587" s="9">
        <v>0</v>
      </c>
      <c r="J587" s="4">
        <f t="shared" si="17"/>
        <v>0</v>
      </c>
    </row>
    <row r="588" spans="1:10" ht="30" customHeight="1">
      <c r="A588" s="73"/>
      <c r="B588" s="75"/>
      <c r="C588" s="92"/>
      <c r="D588" s="7" t="s">
        <v>57</v>
      </c>
      <c r="E588" s="9">
        <v>50</v>
      </c>
      <c r="F588" s="9">
        <v>52</v>
      </c>
      <c r="G588" s="9">
        <v>54</v>
      </c>
      <c r="H588" s="9">
        <v>56</v>
      </c>
      <c r="I588" s="9">
        <v>58</v>
      </c>
      <c r="J588" s="4">
        <f t="shared" si="17"/>
        <v>270</v>
      </c>
    </row>
    <row r="589" spans="1:10" ht="30" customHeight="1">
      <c r="A589" s="73"/>
      <c r="B589" s="75"/>
      <c r="C589" s="92"/>
      <c r="D589" s="7" t="s">
        <v>58</v>
      </c>
      <c r="E589" s="9">
        <v>0</v>
      </c>
      <c r="F589" s="9">
        <v>0</v>
      </c>
      <c r="G589" s="9">
        <v>0</v>
      </c>
      <c r="H589" s="9">
        <v>0</v>
      </c>
      <c r="I589" s="9">
        <v>0</v>
      </c>
      <c r="J589" s="4">
        <f t="shared" si="17"/>
        <v>0</v>
      </c>
    </row>
    <row r="590" spans="1:10" ht="30" customHeight="1">
      <c r="A590" s="73"/>
      <c r="B590" s="76"/>
      <c r="C590" s="93"/>
      <c r="D590" s="7" t="s">
        <v>59</v>
      </c>
      <c r="E590" s="9">
        <v>0</v>
      </c>
      <c r="F590" s="9">
        <v>0</v>
      </c>
      <c r="G590" s="9">
        <v>0</v>
      </c>
      <c r="H590" s="9">
        <v>0</v>
      </c>
      <c r="I590" s="9">
        <v>0</v>
      </c>
      <c r="J590" s="4">
        <f t="shared" si="17"/>
        <v>0</v>
      </c>
    </row>
    <row r="591" spans="1:10" ht="30" customHeight="1">
      <c r="A591" s="86" t="s">
        <v>27</v>
      </c>
      <c r="B591" s="87"/>
      <c r="C591" s="87"/>
      <c r="D591" s="88"/>
      <c r="E591" s="8">
        <f>SUM(E586)</f>
        <v>50</v>
      </c>
      <c r="F591" s="8">
        <f>SUM(F586)</f>
        <v>52</v>
      </c>
      <c r="G591" s="8">
        <f>SUM(G586)</f>
        <v>54</v>
      </c>
      <c r="H591" s="8">
        <f>SUM(H586)</f>
        <v>56</v>
      </c>
      <c r="I591" s="8">
        <f>SUM(I586)</f>
        <v>58</v>
      </c>
      <c r="J591" s="4">
        <f t="shared" si="17"/>
        <v>270</v>
      </c>
    </row>
    <row r="592" spans="1:10" ht="30" customHeight="1">
      <c r="A592" s="69" t="s">
        <v>427</v>
      </c>
      <c r="B592" s="62"/>
      <c r="C592" s="62"/>
      <c r="D592" s="62"/>
      <c r="E592" s="62"/>
      <c r="F592" s="62"/>
      <c r="G592" s="62"/>
      <c r="H592" s="62"/>
      <c r="I592" s="62"/>
      <c r="J592" s="63"/>
    </row>
    <row r="593" spans="1:10" ht="30" customHeight="1">
      <c r="A593" s="111">
        <v>1</v>
      </c>
      <c r="B593" s="74" t="s">
        <v>208</v>
      </c>
      <c r="C593" s="78" t="s">
        <v>311</v>
      </c>
      <c r="D593" s="3" t="s">
        <v>55</v>
      </c>
      <c r="E593" s="4">
        <f>SUM(E594:E597)</f>
        <v>11</v>
      </c>
      <c r="F593" s="4">
        <f>SUM(F594:F597)</f>
        <v>17</v>
      </c>
      <c r="G593" s="4">
        <f>SUM(G594:G597)</f>
        <v>17.5</v>
      </c>
      <c r="H593" s="4">
        <f>SUM(H594:H597)</f>
        <v>19.5</v>
      </c>
      <c r="I593" s="4">
        <f>SUM(I594:I597)</f>
        <v>20.5</v>
      </c>
      <c r="J593" s="4">
        <f t="shared" si="17"/>
        <v>85.5</v>
      </c>
    </row>
    <row r="594" spans="1:11" ht="30" customHeight="1">
      <c r="A594" s="109"/>
      <c r="B594" s="109"/>
      <c r="C594" s="92"/>
      <c r="D594" s="3" t="s">
        <v>56</v>
      </c>
      <c r="E594" s="5">
        <v>0</v>
      </c>
      <c r="F594" s="5">
        <v>0</v>
      </c>
      <c r="G594" s="5">
        <v>0</v>
      </c>
      <c r="H594" s="5">
        <v>0</v>
      </c>
      <c r="I594" s="5">
        <v>0</v>
      </c>
      <c r="J594" s="4">
        <f t="shared" si="17"/>
        <v>0</v>
      </c>
      <c r="K594" s="14"/>
    </row>
    <row r="595" spans="1:11" ht="30" customHeight="1">
      <c r="A595" s="109"/>
      <c r="B595" s="109"/>
      <c r="C595" s="92"/>
      <c r="D595" s="3" t="s">
        <v>57</v>
      </c>
      <c r="E595" s="5">
        <v>8</v>
      </c>
      <c r="F595" s="5">
        <v>13</v>
      </c>
      <c r="G595" s="5">
        <v>13</v>
      </c>
      <c r="H595" s="5">
        <v>15</v>
      </c>
      <c r="I595" s="5">
        <v>16</v>
      </c>
      <c r="J595" s="4">
        <f t="shared" si="17"/>
        <v>65</v>
      </c>
      <c r="K595" s="14"/>
    </row>
    <row r="596" spans="1:10" ht="30" customHeight="1">
      <c r="A596" s="109"/>
      <c r="B596" s="109"/>
      <c r="C596" s="92"/>
      <c r="D596" s="3" t="s">
        <v>58</v>
      </c>
      <c r="E596" s="5">
        <v>2</v>
      </c>
      <c r="F596" s="5">
        <v>3</v>
      </c>
      <c r="G596" s="5">
        <v>3</v>
      </c>
      <c r="H596" s="5">
        <v>3</v>
      </c>
      <c r="I596" s="5">
        <v>3</v>
      </c>
      <c r="J596" s="4">
        <f t="shared" si="17"/>
        <v>14</v>
      </c>
    </row>
    <row r="597" spans="1:10" ht="30" customHeight="1">
      <c r="A597" s="110"/>
      <c r="B597" s="110"/>
      <c r="C597" s="93"/>
      <c r="D597" s="3" t="s">
        <v>59</v>
      </c>
      <c r="E597" s="5">
        <v>1</v>
      </c>
      <c r="F597" s="5">
        <v>1</v>
      </c>
      <c r="G597" s="5">
        <v>1.5</v>
      </c>
      <c r="H597" s="5">
        <v>1.5</v>
      </c>
      <c r="I597" s="5">
        <v>1.5</v>
      </c>
      <c r="J597" s="4">
        <f t="shared" si="17"/>
        <v>6.5</v>
      </c>
    </row>
    <row r="598" spans="1:10" ht="30" customHeight="1">
      <c r="A598" s="111">
        <v>2</v>
      </c>
      <c r="B598" s="74" t="s">
        <v>313</v>
      </c>
      <c r="C598" s="78" t="s">
        <v>428</v>
      </c>
      <c r="D598" s="3" t="s">
        <v>55</v>
      </c>
      <c r="E598" s="4">
        <f>SUM(E599:E602)</f>
        <v>8</v>
      </c>
      <c r="F598" s="4">
        <f>SUM(F599:F602)</f>
        <v>10</v>
      </c>
      <c r="G598" s="4">
        <f>SUM(G599:G602)</f>
        <v>10</v>
      </c>
      <c r="H598" s="4">
        <f>SUM(H599:H602)</f>
        <v>10</v>
      </c>
      <c r="I598" s="4">
        <f>SUM(I599:I602)</f>
        <v>10</v>
      </c>
      <c r="J598" s="4">
        <f t="shared" si="17"/>
        <v>48</v>
      </c>
    </row>
    <row r="599" spans="1:10" ht="30" customHeight="1">
      <c r="A599" s="109"/>
      <c r="B599" s="109"/>
      <c r="C599" s="92"/>
      <c r="D599" s="3" t="s">
        <v>56</v>
      </c>
      <c r="E599" s="5">
        <v>0</v>
      </c>
      <c r="F599" s="5">
        <v>0</v>
      </c>
      <c r="G599" s="5">
        <v>0</v>
      </c>
      <c r="H599" s="5">
        <v>0</v>
      </c>
      <c r="I599" s="5">
        <v>0</v>
      </c>
      <c r="J599" s="4">
        <f t="shared" si="17"/>
        <v>0</v>
      </c>
    </row>
    <row r="600" spans="1:10" ht="30" customHeight="1">
      <c r="A600" s="109"/>
      <c r="B600" s="109"/>
      <c r="C600" s="92"/>
      <c r="D600" s="3" t="s">
        <v>57</v>
      </c>
      <c r="E600" s="5">
        <v>8</v>
      </c>
      <c r="F600" s="5">
        <v>10</v>
      </c>
      <c r="G600" s="5">
        <v>10</v>
      </c>
      <c r="H600" s="5">
        <v>10</v>
      </c>
      <c r="I600" s="5">
        <v>10</v>
      </c>
      <c r="J600" s="4">
        <f t="shared" si="17"/>
        <v>48</v>
      </c>
    </row>
    <row r="601" spans="1:10" ht="30" customHeight="1">
      <c r="A601" s="109"/>
      <c r="B601" s="109"/>
      <c r="C601" s="92"/>
      <c r="D601" s="3" t="s">
        <v>58</v>
      </c>
      <c r="E601" s="5">
        <v>0</v>
      </c>
      <c r="F601" s="5">
        <v>0</v>
      </c>
      <c r="G601" s="5">
        <v>0</v>
      </c>
      <c r="H601" s="5">
        <v>0</v>
      </c>
      <c r="I601" s="5">
        <v>0</v>
      </c>
      <c r="J601" s="4">
        <f t="shared" si="17"/>
        <v>0</v>
      </c>
    </row>
    <row r="602" spans="1:10" ht="30" customHeight="1">
      <c r="A602" s="110"/>
      <c r="B602" s="110"/>
      <c r="C602" s="93"/>
      <c r="D602" s="3" t="s">
        <v>59</v>
      </c>
      <c r="E602" s="5">
        <v>0</v>
      </c>
      <c r="F602" s="5">
        <v>0</v>
      </c>
      <c r="G602" s="5">
        <v>0</v>
      </c>
      <c r="H602" s="5">
        <v>0</v>
      </c>
      <c r="I602" s="5">
        <v>0</v>
      </c>
      <c r="J602" s="4">
        <f t="shared" si="17"/>
        <v>0</v>
      </c>
    </row>
    <row r="603" spans="1:10" ht="25.5" customHeight="1">
      <c r="A603" s="111">
        <v>3</v>
      </c>
      <c r="B603" s="74" t="s">
        <v>312</v>
      </c>
      <c r="C603" s="78" t="s">
        <v>429</v>
      </c>
      <c r="D603" s="3" t="s">
        <v>55</v>
      </c>
      <c r="E603" s="4">
        <f>SUM(E604:E607)</f>
        <v>11</v>
      </c>
      <c r="F603" s="4">
        <f>SUM(F604:F607)</f>
        <v>13</v>
      </c>
      <c r="G603" s="4">
        <f>SUM(G604:G607)</f>
        <v>14</v>
      </c>
      <c r="H603" s="4">
        <f>SUM(H604:H607)</f>
        <v>14</v>
      </c>
      <c r="I603" s="4">
        <f>SUM(I604:I607)</f>
        <v>14</v>
      </c>
      <c r="J603" s="4">
        <f t="shared" si="17"/>
        <v>66</v>
      </c>
    </row>
    <row r="604" spans="1:10" ht="25.5" customHeight="1">
      <c r="A604" s="109"/>
      <c r="B604" s="109"/>
      <c r="C604" s="92"/>
      <c r="D604" s="3" t="s">
        <v>56</v>
      </c>
      <c r="E604" s="5">
        <v>0</v>
      </c>
      <c r="F604" s="5">
        <v>0</v>
      </c>
      <c r="G604" s="5">
        <v>0</v>
      </c>
      <c r="H604" s="5">
        <v>0</v>
      </c>
      <c r="I604" s="5">
        <v>0</v>
      </c>
      <c r="J604" s="4">
        <f t="shared" si="17"/>
        <v>0</v>
      </c>
    </row>
    <row r="605" spans="1:10" ht="25.5" customHeight="1">
      <c r="A605" s="109"/>
      <c r="B605" s="109"/>
      <c r="C605" s="92"/>
      <c r="D605" s="3" t="s">
        <v>57</v>
      </c>
      <c r="E605" s="5">
        <v>6</v>
      </c>
      <c r="F605" s="5">
        <v>8</v>
      </c>
      <c r="G605" s="5">
        <v>9</v>
      </c>
      <c r="H605" s="5">
        <v>9</v>
      </c>
      <c r="I605" s="5">
        <v>9</v>
      </c>
      <c r="J605" s="4">
        <f t="shared" si="17"/>
        <v>41</v>
      </c>
    </row>
    <row r="606" spans="1:10" ht="25.5" customHeight="1">
      <c r="A606" s="109"/>
      <c r="B606" s="109"/>
      <c r="C606" s="92"/>
      <c r="D606" s="3" t="s">
        <v>58</v>
      </c>
      <c r="E606" s="5">
        <v>0</v>
      </c>
      <c r="F606" s="5">
        <v>0</v>
      </c>
      <c r="G606" s="5">
        <v>0</v>
      </c>
      <c r="H606" s="5">
        <v>0</v>
      </c>
      <c r="I606" s="5">
        <v>0</v>
      </c>
      <c r="J606" s="4">
        <f t="shared" si="17"/>
        <v>0</v>
      </c>
    </row>
    <row r="607" spans="1:10" ht="25.5" customHeight="1">
      <c r="A607" s="110"/>
      <c r="B607" s="110"/>
      <c r="C607" s="93"/>
      <c r="D607" s="3" t="s">
        <v>59</v>
      </c>
      <c r="E607" s="5">
        <v>5</v>
      </c>
      <c r="F607" s="5">
        <v>5</v>
      </c>
      <c r="G607" s="5">
        <v>5</v>
      </c>
      <c r="H607" s="5">
        <v>5</v>
      </c>
      <c r="I607" s="5">
        <v>5</v>
      </c>
      <c r="J607" s="4">
        <f t="shared" si="17"/>
        <v>25</v>
      </c>
    </row>
    <row r="608" spans="1:10" ht="30" customHeight="1">
      <c r="A608" s="111">
        <v>4</v>
      </c>
      <c r="B608" s="74" t="s">
        <v>430</v>
      </c>
      <c r="C608" s="78" t="s">
        <v>155</v>
      </c>
      <c r="D608" s="3" t="s">
        <v>55</v>
      </c>
      <c r="E608" s="4">
        <f>SUM(E609:E612)</f>
        <v>55</v>
      </c>
      <c r="F608" s="4">
        <f>SUM(F609:F612)</f>
        <v>60</v>
      </c>
      <c r="G608" s="4">
        <f>SUM(G609:G612)</f>
        <v>75</v>
      </c>
      <c r="H608" s="4">
        <f>SUM(H609:H612)</f>
        <v>80</v>
      </c>
      <c r="I608" s="4">
        <f>SUM(I609:I612)</f>
        <v>90</v>
      </c>
      <c r="J608" s="4">
        <f t="shared" si="17"/>
        <v>360</v>
      </c>
    </row>
    <row r="609" spans="1:10" ht="30" customHeight="1">
      <c r="A609" s="109"/>
      <c r="B609" s="109"/>
      <c r="C609" s="79"/>
      <c r="D609" s="3" t="s">
        <v>56</v>
      </c>
      <c r="E609" s="5">
        <v>0</v>
      </c>
      <c r="F609" s="5">
        <v>0</v>
      </c>
      <c r="G609" s="5">
        <v>0</v>
      </c>
      <c r="H609" s="5">
        <v>0</v>
      </c>
      <c r="I609" s="5">
        <v>0</v>
      </c>
      <c r="J609" s="4">
        <f t="shared" si="17"/>
        <v>0</v>
      </c>
    </row>
    <row r="610" spans="1:10" ht="30" customHeight="1">
      <c r="A610" s="109"/>
      <c r="B610" s="109"/>
      <c r="C610" s="79" t="s">
        <v>144</v>
      </c>
      <c r="D610" s="3" t="s">
        <v>57</v>
      </c>
      <c r="E610" s="5">
        <v>55</v>
      </c>
      <c r="F610" s="5">
        <v>60</v>
      </c>
      <c r="G610" s="5">
        <v>75</v>
      </c>
      <c r="H610" s="5">
        <v>80</v>
      </c>
      <c r="I610" s="5">
        <v>90</v>
      </c>
      <c r="J610" s="4">
        <f t="shared" si="17"/>
        <v>360</v>
      </c>
    </row>
    <row r="611" spans="1:10" ht="30" customHeight="1">
      <c r="A611" s="109"/>
      <c r="B611" s="109"/>
      <c r="C611" s="79"/>
      <c r="D611" s="3" t="s">
        <v>58</v>
      </c>
      <c r="E611" s="5">
        <v>0</v>
      </c>
      <c r="F611" s="5">
        <v>0</v>
      </c>
      <c r="G611" s="5">
        <v>0</v>
      </c>
      <c r="H611" s="5">
        <v>0</v>
      </c>
      <c r="I611" s="5">
        <v>0</v>
      </c>
      <c r="J611" s="4">
        <f t="shared" si="17"/>
        <v>0</v>
      </c>
    </row>
    <row r="612" spans="1:10" ht="30" customHeight="1">
      <c r="A612" s="110"/>
      <c r="B612" s="110"/>
      <c r="C612" s="80"/>
      <c r="D612" s="3" t="s">
        <v>59</v>
      </c>
      <c r="E612" s="5">
        <v>0</v>
      </c>
      <c r="F612" s="5">
        <v>0</v>
      </c>
      <c r="G612" s="5">
        <v>0</v>
      </c>
      <c r="H612" s="5">
        <v>0</v>
      </c>
      <c r="I612" s="5">
        <v>0</v>
      </c>
      <c r="J612" s="4">
        <f t="shared" si="17"/>
        <v>0</v>
      </c>
    </row>
    <row r="613" spans="1:10" ht="25.5" customHeight="1">
      <c r="A613" s="111">
        <v>5</v>
      </c>
      <c r="B613" s="74" t="s">
        <v>314</v>
      </c>
      <c r="C613" s="78" t="s">
        <v>431</v>
      </c>
      <c r="D613" s="3" t="s">
        <v>55</v>
      </c>
      <c r="E613" s="4">
        <f>SUM(E614:E617)</f>
        <v>3</v>
      </c>
      <c r="F613" s="4">
        <f>SUM(F614:F617)</f>
        <v>3</v>
      </c>
      <c r="G613" s="4">
        <f>SUM(G614:G617)</f>
        <v>3</v>
      </c>
      <c r="H613" s="4">
        <f>SUM(H614:H617)</f>
        <v>3</v>
      </c>
      <c r="I613" s="4">
        <f>SUM(I614:I617)</f>
        <v>3</v>
      </c>
      <c r="J613" s="4">
        <f t="shared" si="17"/>
        <v>15</v>
      </c>
    </row>
    <row r="614" spans="1:10" ht="25.5" customHeight="1">
      <c r="A614" s="109"/>
      <c r="B614" s="109"/>
      <c r="C614" s="92"/>
      <c r="D614" s="3" t="s">
        <v>56</v>
      </c>
      <c r="E614" s="5">
        <v>0</v>
      </c>
      <c r="F614" s="5">
        <v>0</v>
      </c>
      <c r="G614" s="5">
        <v>0</v>
      </c>
      <c r="H614" s="5">
        <v>0</v>
      </c>
      <c r="I614" s="5">
        <v>0</v>
      </c>
      <c r="J614" s="4">
        <f t="shared" si="17"/>
        <v>0</v>
      </c>
    </row>
    <row r="615" spans="1:10" ht="25.5" customHeight="1">
      <c r="A615" s="109"/>
      <c r="B615" s="109"/>
      <c r="C615" s="92"/>
      <c r="D615" s="3" t="s">
        <v>57</v>
      </c>
      <c r="E615" s="5">
        <v>3</v>
      </c>
      <c r="F615" s="5">
        <v>3</v>
      </c>
      <c r="G615" s="5">
        <v>3</v>
      </c>
      <c r="H615" s="5">
        <v>3</v>
      </c>
      <c r="I615" s="5">
        <v>3</v>
      </c>
      <c r="J615" s="4">
        <f t="shared" si="17"/>
        <v>15</v>
      </c>
    </row>
    <row r="616" spans="1:10" ht="25.5" customHeight="1">
      <c r="A616" s="109"/>
      <c r="B616" s="109"/>
      <c r="C616" s="92"/>
      <c r="D616" s="3" t="s">
        <v>58</v>
      </c>
      <c r="E616" s="5">
        <v>0</v>
      </c>
      <c r="F616" s="5">
        <v>0</v>
      </c>
      <c r="G616" s="5">
        <v>0</v>
      </c>
      <c r="H616" s="5">
        <v>0</v>
      </c>
      <c r="I616" s="5">
        <v>0</v>
      </c>
      <c r="J616" s="4">
        <f t="shared" si="17"/>
        <v>0</v>
      </c>
    </row>
    <row r="617" spans="1:10" ht="25.5" customHeight="1">
      <c r="A617" s="110"/>
      <c r="B617" s="110"/>
      <c r="C617" s="93"/>
      <c r="D617" s="3" t="s">
        <v>59</v>
      </c>
      <c r="E617" s="5">
        <v>0</v>
      </c>
      <c r="F617" s="5">
        <v>0</v>
      </c>
      <c r="G617" s="5">
        <v>0</v>
      </c>
      <c r="H617" s="5">
        <v>0</v>
      </c>
      <c r="I617" s="5">
        <v>0</v>
      </c>
      <c r="J617" s="4">
        <f t="shared" si="17"/>
        <v>0</v>
      </c>
    </row>
    <row r="618" spans="1:10" ht="25.5" customHeight="1">
      <c r="A618" s="111">
        <v>6</v>
      </c>
      <c r="B618" s="74" t="s">
        <v>432</v>
      </c>
      <c r="C618" s="78" t="s">
        <v>99</v>
      </c>
      <c r="D618" s="3" t="s">
        <v>55</v>
      </c>
      <c r="E618" s="4">
        <f>SUM(E619:E622)</f>
        <v>4</v>
      </c>
      <c r="F618" s="4">
        <f>SUM(F619:F622)</f>
        <v>4.5</v>
      </c>
      <c r="G618" s="4">
        <f>SUM(G619:G622)</f>
        <v>4.5</v>
      </c>
      <c r="H618" s="4">
        <f>SUM(H619:H622)</f>
        <v>4.5</v>
      </c>
      <c r="I618" s="4">
        <f>SUM(I619:I622)</f>
        <v>4.5</v>
      </c>
      <c r="J618" s="4">
        <f t="shared" si="17"/>
        <v>22</v>
      </c>
    </row>
    <row r="619" spans="1:10" ht="25.5" customHeight="1">
      <c r="A619" s="109"/>
      <c r="B619" s="109"/>
      <c r="C619" s="92"/>
      <c r="D619" s="3" t="s">
        <v>56</v>
      </c>
      <c r="E619" s="5">
        <v>0</v>
      </c>
      <c r="F619" s="5">
        <v>0</v>
      </c>
      <c r="G619" s="5">
        <v>0</v>
      </c>
      <c r="H619" s="5">
        <v>0</v>
      </c>
      <c r="I619" s="5">
        <v>0</v>
      </c>
      <c r="J619" s="4">
        <f t="shared" si="17"/>
        <v>0</v>
      </c>
    </row>
    <row r="620" spans="1:10" ht="25.5" customHeight="1">
      <c r="A620" s="109"/>
      <c r="B620" s="109"/>
      <c r="C620" s="92"/>
      <c r="D620" s="3" t="s">
        <v>57</v>
      </c>
      <c r="E620" s="5">
        <v>3</v>
      </c>
      <c r="F620" s="5">
        <v>3</v>
      </c>
      <c r="G620" s="5">
        <v>3</v>
      </c>
      <c r="H620" s="5">
        <v>3</v>
      </c>
      <c r="I620" s="5">
        <v>3</v>
      </c>
      <c r="J620" s="4">
        <f t="shared" si="17"/>
        <v>15</v>
      </c>
    </row>
    <row r="621" spans="1:10" ht="25.5" customHeight="1">
      <c r="A621" s="109"/>
      <c r="B621" s="109"/>
      <c r="C621" s="92"/>
      <c r="D621" s="3" t="s">
        <v>58</v>
      </c>
      <c r="E621" s="5">
        <v>0</v>
      </c>
      <c r="F621" s="5">
        <v>0</v>
      </c>
      <c r="G621" s="5">
        <v>0</v>
      </c>
      <c r="H621" s="5">
        <v>0</v>
      </c>
      <c r="I621" s="5">
        <v>0</v>
      </c>
      <c r="J621" s="4">
        <f t="shared" si="17"/>
        <v>0</v>
      </c>
    </row>
    <row r="622" spans="1:10" ht="25.5" customHeight="1">
      <c r="A622" s="110"/>
      <c r="B622" s="110"/>
      <c r="C622" s="93"/>
      <c r="D622" s="3" t="s">
        <v>59</v>
      </c>
      <c r="E622" s="5">
        <v>1</v>
      </c>
      <c r="F622" s="5">
        <v>1.5</v>
      </c>
      <c r="G622" s="5">
        <v>1.5</v>
      </c>
      <c r="H622" s="5">
        <v>1.5</v>
      </c>
      <c r="I622" s="5">
        <v>1.5</v>
      </c>
      <c r="J622" s="4">
        <f t="shared" si="17"/>
        <v>7</v>
      </c>
    </row>
    <row r="623" spans="1:10" ht="24.75" customHeight="1">
      <c r="A623" s="111">
        <v>7</v>
      </c>
      <c r="B623" s="74" t="s">
        <v>100</v>
      </c>
      <c r="C623" s="78" t="s">
        <v>82</v>
      </c>
      <c r="D623" s="3" t="s">
        <v>55</v>
      </c>
      <c r="E623" s="4">
        <f>SUM(E624:E627)</f>
        <v>2</v>
      </c>
      <c r="F623" s="4">
        <f>SUM(F624:F627)</f>
        <v>2</v>
      </c>
      <c r="G623" s="4">
        <f>SUM(G624:G627)</f>
        <v>3</v>
      </c>
      <c r="H623" s="4">
        <f>SUM(H624:H627)</f>
        <v>3</v>
      </c>
      <c r="I623" s="4">
        <f>SUM(I624:I627)</f>
        <v>3</v>
      </c>
      <c r="J623" s="4">
        <f t="shared" si="17"/>
        <v>13</v>
      </c>
    </row>
    <row r="624" spans="1:10" ht="24.75" customHeight="1">
      <c r="A624" s="109"/>
      <c r="B624" s="109"/>
      <c r="C624" s="92"/>
      <c r="D624" s="3" t="s">
        <v>56</v>
      </c>
      <c r="E624" s="5">
        <v>0</v>
      </c>
      <c r="F624" s="5">
        <v>0</v>
      </c>
      <c r="G624" s="5">
        <v>0</v>
      </c>
      <c r="H624" s="5">
        <v>0</v>
      </c>
      <c r="I624" s="5">
        <v>0</v>
      </c>
      <c r="J624" s="4">
        <f t="shared" si="17"/>
        <v>0</v>
      </c>
    </row>
    <row r="625" spans="1:10" ht="24.75" customHeight="1">
      <c r="A625" s="109"/>
      <c r="B625" s="109"/>
      <c r="C625" s="92"/>
      <c r="D625" s="3" t="s">
        <v>57</v>
      </c>
      <c r="E625" s="5">
        <v>2</v>
      </c>
      <c r="F625" s="5">
        <v>2</v>
      </c>
      <c r="G625" s="5">
        <v>3</v>
      </c>
      <c r="H625" s="5">
        <v>3</v>
      </c>
      <c r="I625" s="5">
        <v>3</v>
      </c>
      <c r="J625" s="4">
        <f t="shared" si="17"/>
        <v>13</v>
      </c>
    </row>
    <row r="626" spans="1:10" ht="24.75" customHeight="1">
      <c r="A626" s="109"/>
      <c r="B626" s="109"/>
      <c r="C626" s="92"/>
      <c r="D626" s="3" t="s">
        <v>58</v>
      </c>
      <c r="E626" s="5">
        <v>0</v>
      </c>
      <c r="F626" s="5">
        <v>0</v>
      </c>
      <c r="G626" s="5">
        <v>0</v>
      </c>
      <c r="H626" s="5">
        <v>0</v>
      </c>
      <c r="I626" s="5">
        <v>0</v>
      </c>
      <c r="J626" s="4">
        <f t="shared" si="17"/>
        <v>0</v>
      </c>
    </row>
    <row r="627" spans="1:10" ht="24.75" customHeight="1">
      <c r="A627" s="110"/>
      <c r="B627" s="110"/>
      <c r="C627" s="93"/>
      <c r="D627" s="3" t="s">
        <v>59</v>
      </c>
      <c r="E627" s="5">
        <v>0</v>
      </c>
      <c r="F627" s="5">
        <v>0</v>
      </c>
      <c r="G627" s="5">
        <v>0</v>
      </c>
      <c r="H627" s="5">
        <v>0</v>
      </c>
      <c r="I627" s="5">
        <v>0</v>
      </c>
      <c r="J627" s="4">
        <f t="shared" si="17"/>
        <v>0</v>
      </c>
    </row>
    <row r="628" spans="1:10" ht="24.75" customHeight="1">
      <c r="A628" s="111">
        <v>8</v>
      </c>
      <c r="B628" s="74" t="s">
        <v>101</v>
      </c>
      <c r="C628" s="78" t="s">
        <v>102</v>
      </c>
      <c r="D628" s="3" t="s">
        <v>55</v>
      </c>
      <c r="E628" s="4">
        <f>SUM(E629:E632)</f>
        <v>3</v>
      </c>
      <c r="F628" s="4">
        <f>SUM(F629:F632)</f>
        <v>4</v>
      </c>
      <c r="G628" s="4">
        <f>SUM(G629:G632)</f>
        <v>4</v>
      </c>
      <c r="H628" s="4">
        <f>SUM(H629:H632)</f>
        <v>4</v>
      </c>
      <c r="I628" s="4">
        <f>SUM(I629:I632)</f>
        <v>4</v>
      </c>
      <c r="J628" s="4">
        <f t="shared" si="17"/>
        <v>19</v>
      </c>
    </row>
    <row r="629" spans="1:10" ht="24.75" customHeight="1">
      <c r="A629" s="109"/>
      <c r="B629" s="109"/>
      <c r="C629" s="92"/>
      <c r="D629" s="3" t="s">
        <v>56</v>
      </c>
      <c r="E629" s="5">
        <v>0</v>
      </c>
      <c r="F629" s="5">
        <v>0</v>
      </c>
      <c r="G629" s="5">
        <v>0</v>
      </c>
      <c r="H629" s="5">
        <v>0</v>
      </c>
      <c r="I629" s="5">
        <v>0</v>
      </c>
      <c r="J629" s="4">
        <f t="shared" si="17"/>
        <v>0</v>
      </c>
    </row>
    <row r="630" spans="1:10" ht="24.75" customHeight="1">
      <c r="A630" s="109"/>
      <c r="B630" s="109"/>
      <c r="C630" s="92"/>
      <c r="D630" s="3" t="s">
        <v>57</v>
      </c>
      <c r="E630" s="5">
        <v>3</v>
      </c>
      <c r="F630" s="5">
        <v>4</v>
      </c>
      <c r="G630" s="5">
        <v>4</v>
      </c>
      <c r="H630" s="5">
        <v>4</v>
      </c>
      <c r="I630" s="5">
        <v>4</v>
      </c>
      <c r="J630" s="4">
        <f t="shared" si="17"/>
        <v>19</v>
      </c>
    </row>
    <row r="631" spans="1:10" ht="24.75" customHeight="1">
      <c r="A631" s="109"/>
      <c r="B631" s="109"/>
      <c r="C631" s="92"/>
      <c r="D631" s="3" t="s">
        <v>58</v>
      </c>
      <c r="E631" s="5">
        <v>0</v>
      </c>
      <c r="F631" s="5">
        <v>0</v>
      </c>
      <c r="G631" s="5">
        <v>0</v>
      </c>
      <c r="H631" s="5">
        <v>0</v>
      </c>
      <c r="I631" s="5">
        <v>0</v>
      </c>
      <c r="J631" s="4">
        <f t="shared" si="17"/>
        <v>0</v>
      </c>
    </row>
    <row r="632" spans="1:10" ht="24.75" customHeight="1">
      <c r="A632" s="110"/>
      <c r="B632" s="110"/>
      <c r="C632" s="93"/>
      <c r="D632" s="3" t="s">
        <v>59</v>
      </c>
      <c r="E632" s="5">
        <v>0</v>
      </c>
      <c r="F632" s="5">
        <v>0</v>
      </c>
      <c r="G632" s="5">
        <v>0</v>
      </c>
      <c r="H632" s="5">
        <v>0</v>
      </c>
      <c r="I632" s="5">
        <v>0</v>
      </c>
      <c r="J632" s="4">
        <f t="shared" si="17"/>
        <v>0</v>
      </c>
    </row>
    <row r="633" spans="1:10" ht="25.5" customHeight="1">
      <c r="A633" s="86" t="s">
        <v>27</v>
      </c>
      <c r="B633" s="87"/>
      <c r="C633" s="87"/>
      <c r="D633" s="88"/>
      <c r="E633" s="8">
        <f>SUM(E593,E598,E603,E608,E613,E618,E623,E628)</f>
        <v>97</v>
      </c>
      <c r="F633" s="8">
        <f>SUM(F593,F598,F603,F608,F613,F618,F623,F628)</f>
        <v>113.5</v>
      </c>
      <c r="G633" s="8">
        <f>SUM(G593,G598,G603,G608,G613,G618,G623,G628)</f>
        <v>131</v>
      </c>
      <c r="H633" s="8">
        <f>SUM(H593,H598,H603,H608,H613,H618,H623,H628)</f>
        <v>138</v>
      </c>
      <c r="I633" s="8">
        <f>SUM(I593,I598,I603,I608,I613,I618,I623,I628)</f>
        <v>149</v>
      </c>
      <c r="J633" s="4">
        <f t="shared" si="17"/>
        <v>628.5</v>
      </c>
    </row>
    <row r="634" spans="1:11" ht="24.75" customHeight="1">
      <c r="A634" s="25"/>
      <c r="B634" s="26"/>
      <c r="C634" s="26"/>
      <c r="D634" s="27" t="s">
        <v>56</v>
      </c>
      <c r="E634" s="28">
        <f>E594+E599+E604+E609+E614+E619+E624+E629</f>
        <v>0</v>
      </c>
      <c r="F634" s="28">
        <f>F594+F599+F604+F609+F614+F619+F624+F629</f>
        <v>0</v>
      </c>
      <c r="G634" s="28">
        <f>G594+G599+G604+G609+G614+G619+G624+G629</f>
        <v>0</v>
      </c>
      <c r="H634" s="28">
        <f>H594+H599+H604+H609+H614+H619+H624+H629</f>
        <v>0</v>
      </c>
      <c r="I634" s="28">
        <f>I594+I599+I604+I609+I614+I619+I624+I629</f>
        <v>0</v>
      </c>
      <c r="J634" s="4">
        <f t="shared" si="17"/>
        <v>0</v>
      </c>
      <c r="K634" s="14"/>
    </row>
    <row r="635" spans="1:11" ht="24.75" customHeight="1">
      <c r="A635" s="29"/>
      <c r="B635" s="30"/>
      <c r="C635" s="30"/>
      <c r="D635" s="31" t="s">
        <v>57</v>
      </c>
      <c r="E635" s="28">
        <f aca="true" t="shared" si="20" ref="E635:I637">E595+E600+E605+E610+E615+E620+E625+E630</f>
        <v>88</v>
      </c>
      <c r="F635" s="28">
        <f t="shared" si="20"/>
        <v>103</v>
      </c>
      <c r="G635" s="28">
        <f t="shared" si="20"/>
        <v>120</v>
      </c>
      <c r="H635" s="28">
        <f t="shared" si="20"/>
        <v>127</v>
      </c>
      <c r="I635" s="28">
        <f t="shared" si="20"/>
        <v>138</v>
      </c>
      <c r="J635" s="4">
        <f t="shared" si="17"/>
        <v>576</v>
      </c>
      <c r="K635" s="14"/>
    </row>
    <row r="636" spans="1:11" ht="24.75" customHeight="1">
      <c r="A636" s="29"/>
      <c r="B636" s="30"/>
      <c r="C636" s="30"/>
      <c r="D636" s="31" t="s">
        <v>58</v>
      </c>
      <c r="E636" s="28">
        <f t="shared" si="20"/>
        <v>2</v>
      </c>
      <c r="F636" s="28">
        <f t="shared" si="20"/>
        <v>3</v>
      </c>
      <c r="G636" s="28">
        <f t="shared" si="20"/>
        <v>3</v>
      </c>
      <c r="H636" s="28">
        <f t="shared" si="20"/>
        <v>3</v>
      </c>
      <c r="I636" s="28">
        <f t="shared" si="20"/>
        <v>3</v>
      </c>
      <c r="J636" s="4">
        <f t="shared" si="17"/>
        <v>14</v>
      </c>
      <c r="K636" s="14"/>
    </row>
    <row r="637" spans="1:11" ht="24.75" customHeight="1">
      <c r="A637" s="29"/>
      <c r="B637" s="30"/>
      <c r="C637" s="30"/>
      <c r="D637" s="31" t="s">
        <v>59</v>
      </c>
      <c r="E637" s="28">
        <f t="shared" si="20"/>
        <v>7</v>
      </c>
      <c r="F637" s="28">
        <f t="shared" si="20"/>
        <v>7.5</v>
      </c>
      <c r="G637" s="28">
        <f t="shared" si="20"/>
        <v>8</v>
      </c>
      <c r="H637" s="28">
        <f t="shared" si="20"/>
        <v>8</v>
      </c>
      <c r="I637" s="28">
        <f t="shared" si="20"/>
        <v>8</v>
      </c>
      <c r="J637" s="4">
        <f t="shared" si="17"/>
        <v>38.5</v>
      </c>
      <c r="K637" s="14"/>
    </row>
    <row r="638" spans="1:10" ht="22.5" customHeight="1">
      <c r="A638" s="139" t="s">
        <v>103</v>
      </c>
      <c r="B638" s="107"/>
      <c r="C638" s="107"/>
      <c r="D638" s="107"/>
      <c r="E638" s="107"/>
      <c r="F638" s="107"/>
      <c r="G638" s="107"/>
      <c r="H638" s="107"/>
      <c r="I638" s="107"/>
      <c r="J638" s="108"/>
    </row>
    <row r="639" spans="1:10" ht="22.5" customHeight="1">
      <c r="A639" s="69" t="s">
        <v>104</v>
      </c>
      <c r="B639" s="148"/>
      <c r="C639" s="148"/>
      <c r="D639" s="148"/>
      <c r="E639" s="148"/>
      <c r="F639" s="148"/>
      <c r="G639" s="148"/>
      <c r="H639" s="148"/>
      <c r="I639" s="148"/>
      <c r="J639" s="149"/>
    </row>
    <row r="640" spans="1:11" ht="24.75" customHeight="1">
      <c r="A640" s="111">
        <v>1</v>
      </c>
      <c r="B640" s="74" t="s">
        <v>156</v>
      </c>
      <c r="C640" s="78" t="s">
        <v>475</v>
      </c>
      <c r="D640" s="3" t="s">
        <v>55</v>
      </c>
      <c r="E640" s="4">
        <f>SUM(E641:E644)</f>
        <v>615</v>
      </c>
      <c r="F640" s="4">
        <f>SUM(F641:F644)</f>
        <v>649</v>
      </c>
      <c r="G640" s="4">
        <f>SUM(G641:G644)</f>
        <v>685</v>
      </c>
      <c r="H640" s="4">
        <f>SUM(H641:H644)</f>
        <v>724</v>
      </c>
      <c r="I640" s="4">
        <f>SUM(I641:I644)</f>
        <v>807</v>
      </c>
      <c r="J640" s="4">
        <f aca="true" t="shared" si="21" ref="J640:J699">SUM(E640:I640)</f>
        <v>3480</v>
      </c>
      <c r="K640" s="14"/>
    </row>
    <row r="641" spans="1:10" ht="24.75" customHeight="1">
      <c r="A641" s="109"/>
      <c r="B641" s="109"/>
      <c r="C641" s="92"/>
      <c r="D641" s="3" t="s">
        <v>56</v>
      </c>
      <c r="E641" s="5">
        <v>0</v>
      </c>
      <c r="F641" s="5">
        <v>0</v>
      </c>
      <c r="G641" s="5">
        <v>0</v>
      </c>
      <c r="H641" s="5">
        <v>0</v>
      </c>
      <c r="I641" s="5">
        <v>0</v>
      </c>
      <c r="J641" s="4">
        <f t="shared" si="21"/>
        <v>0</v>
      </c>
    </row>
    <row r="642" spans="1:10" ht="24.75" customHeight="1">
      <c r="A642" s="109"/>
      <c r="B642" s="109"/>
      <c r="C642" s="92"/>
      <c r="D642" s="3" t="s">
        <v>57</v>
      </c>
      <c r="E642" s="5">
        <v>615</v>
      </c>
      <c r="F642" s="5">
        <v>649</v>
      </c>
      <c r="G642" s="5">
        <v>685</v>
      </c>
      <c r="H642" s="5">
        <v>724</v>
      </c>
      <c r="I642" s="5">
        <v>807</v>
      </c>
      <c r="J642" s="4">
        <f t="shared" si="21"/>
        <v>3480</v>
      </c>
    </row>
    <row r="643" spans="1:10" ht="24.75" customHeight="1">
      <c r="A643" s="109"/>
      <c r="B643" s="109"/>
      <c r="C643" s="92"/>
      <c r="D643" s="3" t="s">
        <v>58</v>
      </c>
      <c r="E643" s="5">
        <v>0</v>
      </c>
      <c r="F643" s="5">
        <v>0</v>
      </c>
      <c r="G643" s="5">
        <v>0</v>
      </c>
      <c r="H643" s="5">
        <v>0</v>
      </c>
      <c r="I643" s="5">
        <v>0</v>
      </c>
      <c r="J643" s="4">
        <f t="shared" si="21"/>
        <v>0</v>
      </c>
    </row>
    <row r="644" spans="1:10" s="15" customFormat="1" ht="24.75" customHeight="1">
      <c r="A644" s="110"/>
      <c r="B644" s="110"/>
      <c r="C644" s="93"/>
      <c r="D644" s="3" t="s">
        <v>59</v>
      </c>
      <c r="E644" s="5">
        <v>0</v>
      </c>
      <c r="F644" s="5">
        <v>0</v>
      </c>
      <c r="G644" s="5">
        <v>0</v>
      </c>
      <c r="H644" s="5">
        <v>0</v>
      </c>
      <c r="I644" s="5">
        <v>0</v>
      </c>
      <c r="J644" s="4">
        <f t="shared" si="21"/>
        <v>0</v>
      </c>
    </row>
    <row r="645" spans="1:10" ht="27" customHeight="1">
      <c r="A645" s="111">
        <v>2</v>
      </c>
      <c r="B645" s="74" t="s">
        <v>191</v>
      </c>
      <c r="C645" s="78" t="s">
        <v>303</v>
      </c>
      <c r="D645" s="3" t="s">
        <v>55</v>
      </c>
      <c r="E645" s="4">
        <f>SUM(E646:E649)</f>
        <v>23</v>
      </c>
      <c r="F645" s="4">
        <f>SUM(F646:F649)</f>
        <v>25</v>
      </c>
      <c r="G645" s="4">
        <f>SUM(G646:G649)</f>
        <v>27</v>
      </c>
      <c r="H645" s="4">
        <f>SUM(H646:H649)</f>
        <v>27</v>
      </c>
      <c r="I645" s="4">
        <f>SUM(I646:I649)</f>
        <v>27</v>
      </c>
      <c r="J645" s="4">
        <f t="shared" si="21"/>
        <v>129</v>
      </c>
    </row>
    <row r="646" spans="1:10" ht="27" customHeight="1">
      <c r="A646" s="109"/>
      <c r="B646" s="109"/>
      <c r="C646" s="92"/>
      <c r="D646" s="3" t="s">
        <v>56</v>
      </c>
      <c r="E646" s="5">
        <v>0</v>
      </c>
      <c r="F646" s="5">
        <v>0</v>
      </c>
      <c r="G646" s="5">
        <v>0</v>
      </c>
      <c r="H646" s="5">
        <v>0</v>
      </c>
      <c r="I646" s="5">
        <v>0</v>
      </c>
      <c r="J646" s="4">
        <f t="shared" si="21"/>
        <v>0</v>
      </c>
    </row>
    <row r="647" spans="1:10" ht="27" customHeight="1">
      <c r="A647" s="109"/>
      <c r="B647" s="109"/>
      <c r="C647" s="92"/>
      <c r="D647" s="3" t="s">
        <v>57</v>
      </c>
      <c r="E647" s="5">
        <v>20</v>
      </c>
      <c r="F647" s="5">
        <v>22</v>
      </c>
      <c r="G647" s="5">
        <v>23</v>
      </c>
      <c r="H647" s="5">
        <v>23</v>
      </c>
      <c r="I647" s="5">
        <v>23</v>
      </c>
      <c r="J647" s="4">
        <f t="shared" si="21"/>
        <v>111</v>
      </c>
    </row>
    <row r="648" spans="1:10" ht="27" customHeight="1">
      <c r="A648" s="109"/>
      <c r="B648" s="109"/>
      <c r="C648" s="92"/>
      <c r="D648" s="3" t="s">
        <v>58</v>
      </c>
      <c r="E648" s="5">
        <v>0</v>
      </c>
      <c r="F648" s="5">
        <v>0</v>
      </c>
      <c r="G648" s="5">
        <v>0</v>
      </c>
      <c r="H648" s="5">
        <v>0</v>
      </c>
      <c r="I648" s="5">
        <v>0</v>
      </c>
      <c r="J648" s="4">
        <f t="shared" si="21"/>
        <v>0</v>
      </c>
    </row>
    <row r="649" spans="1:10" ht="27" customHeight="1">
      <c r="A649" s="110"/>
      <c r="B649" s="110"/>
      <c r="C649" s="93"/>
      <c r="D649" s="3" t="s">
        <v>59</v>
      </c>
      <c r="E649" s="5">
        <v>3</v>
      </c>
      <c r="F649" s="5">
        <v>3</v>
      </c>
      <c r="G649" s="5">
        <v>4</v>
      </c>
      <c r="H649" s="5">
        <v>4</v>
      </c>
      <c r="I649" s="5">
        <v>4</v>
      </c>
      <c r="J649" s="4">
        <f t="shared" si="21"/>
        <v>18</v>
      </c>
    </row>
    <row r="650" spans="1:10" ht="27" customHeight="1">
      <c r="A650" s="111">
        <v>3</v>
      </c>
      <c r="B650" s="74" t="s">
        <v>105</v>
      </c>
      <c r="C650" s="78" t="s">
        <v>109</v>
      </c>
      <c r="D650" s="3" t="s">
        <v>55</v>
      </c>
      <c r="E650" s="4">
        <f>SUM(E651:E654)</f>
        <v>0</v>
      </c>
      <c r="F650" s="4">
        <f>SUM(F651:F654)</f>
        <v>0</v>
      </c>
      <c r="G650" s="4">
        <f>SUM(G651:G654)</f>
        <v>0</v>
      </c>
      <c r="H650" s="4">
        <f>SUM(H651:H654)</f>
        <v>0</v>
      </c>
      <c r="I650" s="4">
        <f>SUM(I651:I654)</f>
        <v>0</v>
      </c>
      <c r="J650" s="4">
        <f t="shared" si="21"/>
        <v>0</v>
      </c>
    </row>
    <row r="651" spans="1:10" ht="27" customHeight="1">
      <c r="A651" s="109"/>
      <c r="B651" s="109"/>
      <c r="C651" s="92"/>
      <c r="D651" s="3" t="s">
        <v>56</v>
      </c>
      <c r="E651" s="5">
        <v>0</v>
      </c>
      <c r="F651" s="5">
        <v>0</v>
      </c>
      <c r="G651" s="5">
        <v>0</v>
      </c>
      <c r="H651" s="5">
        <v>0</v>
      </c>
      <c r="I651" s="5">
        <v>0</v>
      </c>
      <c r="J651" s="4">
        <f t="shared" si="21"/>
        <v>0</v>
      </c>
    </row>
    <row r="652" spans="1:10" ht="27" customHeight="1">
      <c r="A652" s="109"/>
      <c r="B652" s="109"/>
      <c r="C652" s="92"/>
      <c r="D652" s="3" t="s">
        <v>57</v>
      </c>
      <c r="E652" s="5">
        <v>0</v>
      </c>
      <c r="F652" s="5">
        <v>0</v>
      </c>
      <c r="G652" s="5">
        <v>0</v>
      </c>
      <c r="H652" s="5">
        <v>0</v>
      </c>
      <c r="I652" s="5">
        <v>0</v>
      </c>
      <c r="J652" s="4">
        <f t="shared" si="21"/>
        <v>0</v>
      </c>
    </row>
    <row r="653" spans="1:10" ht="27" customHeight="1">
      <c r="A653" s="109"/>
      <c r="B653" s="109"/>
      <c r="C653" s="92"/>
      <c r="D653" s="3" t="s">
        <v>58</v>
      </c>
      <c r="E653" s="5">
        <v>0</v>
      </c>
      <c r="F653" s="5">
        <v>0</v>
      </c>
      <c r="G653" s="5">
        <v>0</v>
      </c>
      <c r="H653" s="5">
        <v>0</v>
      </c>
      <c r="I653" s="5">
        <v>0</v>
      </c>
      <c r="J653" s="4">
        <f t="shared" si="21"/>
        <v>0</v>
      </c>
    </row>
    <row r="654" spans="1:10" ht="27" customHeight="1">
      <c r="A654" s="110"/>
      <c r="B654" s="110"/>
      <c r="C654" s="93"/>
      <c r="D654" s="3" t="s">
        <v>59</v>
      </c>
      <c r="E654" s="5">
        <v>0</v>
      </c>
      <c r="F654" s="5">
        <v>0</v>
      </c>
      <c r="G654" s="5">
        <v>0</v>
      </c>
      <c r="H654" s="5">
        <v>0</v>
      </c>
      <c r="I654" s="5">
        <v>0</v>
      </c>
      <c r="J654" s="4">
        <f t="shared" si="21"/>
        <v>0</v>
      </c>
    </row>
    <row r="655" spans="1:10" ht="30" customHeight="1">
      <c r="A655" s="111">
        <v>4</v>
      </c>
      <c r="B655" s="74" t="s">
        <v>106</v>
      </c>
      <c r="C655" s="78" t="s">
        <v>107</v>
      </c>
      <c r="D655" s="3" t="s">
        <v>55</v>
      </c>
      <c r="E655" s="4">
        <f>SUM(E656:E659)</f>
        <v>1</v>
      </c>
      <c r="F655" s="4">
        <f>SUM(F656:F659)</f>
        <v>1</v>
      </c>
      <c r="G655" s="4">
        <f>SUM(G656:G659)</f>
        <v>1</v>
      </c>
      <c r="H655" s="4">
        <f>SUM(H656:H659)</f>
        <v>2</v>
      </c>
      <c r="I655" s="4">
        <f>SUM(I656:I659)</f>
        <v>2</v>
      </c>
      <c r="J655" s="4">
        <f t="shared" si="21"/>
        <v>7</v>
      </c>
    </row>
    <row r="656" spans="1:10" ht="30" customHeight="1">
      <c r="A656" s="109"/>
      <c r="B656" s="109"/>
      <c r="C656" s="92"/>
      <c r="D656" s="3" t="s">
        <v>56</v>
      </c>
      <c r="E656" s="5">
        <v>0</v>
      </c>
      <c r="F656" s="5">
        <v>0</v>
      </c>
      <c r="G656" s="5">
        <v>0</v>
      </c>
      <c r="H656" s="5">
        <v>0</v>
      </c>
      <c r="I656" s="5">
        <v>0</v>
      </c>
      <c r="J656" s="4">
        <f t="shared" si="21"/>
        <v>0</v>
      </c>
    </row>
    <row r="657" spans="1:10" ht="30" customHeight="1">
      <c r="A657" s="109"/>
      <c r="B657" s="109"/>
      <c r="C657" s="92"/>
      <c r="D657" s="3" t="s">
        <v>57</v>
      </c>
      <c r="E657" s="5">
        <v>1</v>
      </c>
      <c r="F657" s="5">
        <v>1</v>
      </c>
      <c r="G657" s="5">
        <v>1</v>
      </c>
      <c r="H657" s="5">
        <v>2</v>
      </c>
      <c r="I657" s="5">
        <v>2</v>
      </c>
      <c r="J657" s="4">
        <f t="shared" si="21"/>
        <v>7</v>
      </c>
    </row>
    <row r="658" spans="1:10" ht="30" customHeight="1">
      <c r="A658" s="109"/>
      <c r="B658" s="109"/>
      <c r="C658" s="92"/>
      <c r="D658" s="3" t="s">
        <v>58</v>
      </c>
      <c r="E658" s="5">
        <v>0</v>
      </c>
      <c r="F658" s="5">
        <v>0</v>
      </c>
      <c r="G658" s="5">
        <v>0</v>
      </c>
      <c r="H658" s="5">
        <v>0</v>
      </c>
      <c r="I658" s="5">
        <v>0</v>
      </c>
      <c r="J658" s="4">
        <f t="shared" si="21"/>
        <v>0</v>
      </c>
    </row>
    <row r="659" spans="1:10" ht="30" customHeight="1">
      <c r="A659" s="110"/>
      <c r="B659" s="110"/>
      <c r="C659" s="93"/>
      <c r="D659" s="3" t="s">
        <v>59</v>
      </c>
      <c r="E659" s="5">
        <v>0</v>
      </c>
      <c r="F659" s="5">
        <v>0</v>
      </c>
      <c r="G659" s="5">
        <v>0</v>
      </c>
      <c r="H659" s="5">
        <v>0</v>
      </c>
      <c r="I659" s="5">
        <v>0</v>
      </c>
      <c r="J659" s="4">
        <f t="shared" si="21"/>
        <v>0</v>
      </c>
    </row>
    <row r="660" spans="1:10" ht="25.5" customHeight="1">
      <c r="A660" s="111">
        <v>5</v>
      </c>
      <c r="B660" s="74" t="s">
        <v>108</v>
      </c>
      <c r="C660" s="78" t="s">
        <v>109</v>
      </c>
      <c r="D660" s="3" t="s">
        <v>55</v>
      </c>
      <c r="E660" s="4">
        <f>SUM(E661:E664)</f>
        <v>0</v>
      </c>
      <c r="F660" s="4">
        <f>SUM(F661:F664)</f>
        <v>0</v>
      </c>
      <c r="G660" s="4">
        <f>SUM(G661:G664)</f>
        <v>0</v>
      </c>
      <c r="H660" s="4">
        <f>SUM(H661:H664)</f>
        <v>0</v>
      </c>
      <c r="I660" s="4">
        <f>SUM(I661:I664)</f>
        <v>0</v>
      </c>
      <c r="J660" s="4">
        <f t="shared" si="21"/>
        <v>0</v>
      </c>
    </row>
    <row r="661" spans="1:10" ht="25.5" customHeight="1">
      <c r="A661" s="109"/>
      <c r="B661" s="109"/>
      <c r="C661" s="92"/>
      <c r="D661" s="3" t="s">
        <v>56</v>
      </c>
      <c r="E661" s="5">
        <v>0</v>
      </c>
      <c r="F661" s="5">
        <v>0</v>
      </c>
      <c r="G661" s="5">
        <v>0</v>
      </c>
      <c r="H661" s="5">
        <v>0</v>
      </c>
      <c r="I661" s="5">
        <v>0</v>
      </c>
      <c r="J661" s="4">
        <f t="shared" si="21"/>
        <v>0</v>
      </c>
    </row>
    <row r="662" spans="1:10" ht="25.5" customHeight="1">
      <c r="A662" s="109"/>
      <c r="B662" s="109"/>
      <c r="C662" s="92"/>
      <c r="D662" s="3" t="s">
        <v>57</v>
      </c>
      <c r="E662" s="5">
        <v>0</v>
      </c>
      <c r="F662" s="5">
        <v>0</v>
      </c>
      <c r="G662" s="5">
        <v>0</v>
      </c>
      <c r="H662" s="5">
        <v>0</v>
      </c>
      <c r="I662" s="5">
        <v>0</v>
      </c>
      <c r="J662" s="4">
        <f t="shared" si="21"/>
        <v>0</v>
      </c>
    </row>
    <row r="663" spans="1:10" ht="25.5" customHeight="1">
      <c r="A663" s="109"/>
      <c r="B663" s="109"/>
      <c r="C663" s="92"/>
      <c r="D663" s="3" t="s">
        <v>58</v>
      </c>
      <c r="E663" s="5">
        <v>0</v>
      </c>
      <c r="F663" s="5">
        <v>0</v>
      </c>
      <c r="G663" s="5">
        <v>0</v>
      </c>
      <c r="H663" s="5">
        <v>0</v>
      </c>
      <c r="I663" s="5">
        <v>0</v>
      </c>
      <c r="J663" s="4">
        <f t="shared" si="21"/>
        <v>0</v>
      </c>
    </row>
    <row r="664" spans="1:10" ht="25.5" customHeight="1">
      <c r="A664" s="110"/>
      <c r="B664" s="110"/>
      <c r="C664" s="93"/>
      <c r="D664" s="3" t="s">
        <v>59</v>
      </c>
      <c r="E664" s="5">
        <v>0</v>
      </c>
      <c r="F664" s="5">
        <v>0</v>
      </c>
      <c r="G664" s="5">
        <v>0</v>
      </c>
      <c r="H664" s="5">
        <v>0</v>
      </c>
      <c r="I664" s="5">
        <v>0</v>
      </c>
      <c r="J664" s="4">
        <f t="shared" si="21"/>
        <v>0</v>
      </c>
    </row>
    <row r="665" spans="1:10" ht="25.5" customHeight="1">
      <c r="A665" s="111">
        <v>6</v>
      </c>
      <c r="B665" s="74" t="s">
        <v>110</v>
      </c>
      <c r="C665" s="78" t="s">
        <v>111</v>
      </c>
      <c r="D665" s="3" t="s">
        <v>55</v>
      </c>
      <c r="E665" s="4">
        <f>SUM(E666:E669)</f>
        <v>0</v>
      </c>
      <c r="F665" s="4">
        <f>SUM(F666:F669)</f>
        <v>0</v>
      </c>
      <c r="G665" s="4">
        <f>SUM(G666:G669)</f>
        <v>0</v>
      </c>
      <c r="H665" s="4">
        <f>SUM(H666:H669)</f>
        <v>0</v>
      </c>
      <c r="I665" s="4">
        <f>SUM(I666:I669)</f>
        <v>0</v>
      </c>
      <c r="J665" s="4">
        <f t="shared" si="21"/>
        <v>0</v>
      </c>
    </row>
    <row r="666" spans="1:10" ht="25.5" customHeight="1">
      <c r="A666" s="109"/>
      <c r="B666" s="109"/>
      <c r="C666" s="92"/>
      <c r="D666" s="3" t="s">
        <v>56</v>
      </c>
      <c r="E666" s="5">
        <v>0</v>
      </c>
      <c r="F666" s="5">
        <v>0</v>
      </c>
      <c r="G666" s="5">
        <v>0</v>
      </c>
      <c r="H666" s="5">
        <v>0</v>
      </c>
      <c r="I666" s="5">
        <v>0</v>
      </c>
      <c r="J666" s="4">
        <f t="shared" si="21"/>
        <v>0</v>
      </c>
    </row>
    <row r="667" spans="1:10" ht="25.5" customHeight="1">
      <c r="A667" s="109"/>
      <c r="B667" s="109"/>
      <c r="C667" s="92"/>
      <c r="D667" s="3" t="s">
        <v>57</v>
      </c>
      <c r="E667" s="5">
        <v>0</v>
      </c>
      <c r="F667" s="5">
        <v>0</v>
      </c>
      <c r="G667" s="5">
        <v>0</v>
      </c>
      <c r="H667" s="5">
        <v>0</v>
      </c>
      <c r="I667" s="5">
        <v>0</v>
      </c>
      <c r="J667" s="4">
        <f t="shared" si="21"/>
        <v>0</v>
      </c>
    </row>
    <row r="668" spans="1:10" ht="25.5" customHeight="1">
      <c r="A668" s="109"/>
      <c r="B668" s="109"/>
      <c r="C668" s="92"/>
      <c r="D668" s="3" t="s">
        <v>58</v>
      </c>
      <c r="E668" s="5">
        <v>0</v>
      </c>
      <c r="F668" s="5">
        <v>0</v>
      </c>
      <c r="G668" s="5">
        <v>0</v>
      </c>
      <c r="H668" s="5">
        <v>0</v>
      </c>
      <c r="I668" s="5">
        <v>0</v>
      </c>
      <c r="J668" s="4">
        <f t="shared" si="21"/>
        <v>0</v>
      </c>
    </row>
    <row r="669" spans="1:10" ht="25.5" customHeight="1">
      <c r="A669" s="110"/>
      <c r="B669" s="110"/>
      <c r="C669" s="93"/>
      <c r="D669" s="3" t="s">
        <v>59</v>
      </c>
      <c r="E669" s="5">
        <v>0</v>
      </c>
      <c r="F669" s="5">
        <v>0</v>
      </c>
      <c r="G669" s="5">
        <v>0</v>
      </c>
      <c r="H669" s="5">
        <v>0</v>
      </c>
      <c r="I669" s="5">
        <v>0</v>
      </c>
      <c r="J669" s="4">
        <f t="shared" si="21"/>
        <v>0</v>
      </c>
    </row>
    <row r="670" spans="1:10" ht="25.5" customHeight="1">
      <c r="A670" s="111">
        <v>7</v>
      </c>
      <c r="B670" s="74" t="s">
        <v>112</v>
      </c>
      <c r="C670" s="78" t="s">
        <v>109</v>
      </c>
      <c r="D670" s="3" t="s">
        <v>55</v>
      </c>
      <c r="E670" s="4">
        <f>SUM(E671:E674)</f>
        <v>1</v>
      </c>
      <c r="F670" s="4">
        <f>SUM(F671:F674)</f>
        <v>1</v>
      </c>
      <c r="G670" s="4">
        <f>SUM(G671:G674)</f>
        <v>1</v>
      </c>
      <c r="H670" s="4">
        <f>SUM(H671:H674)</f>
        <v>1</v>
      </c>
      <c r="I670" s="4">
        <f>SUM(I671:I674)</f>
        <v>2</v>
      </c>
      <c r="J670" s="4">
        <f t="shared" si="21"/>
        <v>6</v>
      </c>
    </row>
    <row r="671" spans="1:10" ht="25.5" customHeight="1">
      <c r="A671" s="109"/>
      <c r="B671" s="109"/>
      <c r="C671" s="92"/>
      <c r="D671" s="3" t="s">
        <v>56</v>
      </c>
      <c r="E671" s="5">
        <v>0</v>
      </c>
      <c r="F671" s="5">
        <v>0</v>
      </c>
      <c r="G671" s="5">
        <v>0</v>
      </c>
      <c r="H671" s="5">
        <v>0</v>
      </c>
      <c r="I671" s="5">
        <v>0</v>
      </c>
      <c r="J671" s="4">
        <f t="shared" si="21"/>
        <v>0</v>
      </c>
    </row>
    <row r="672" spans="1:10" ht="25.5" customHeight="1">
      <c r="A672" s="109"/>
      <c r="B672" s="109"/>
      <c r="C672" s="92"/>
      <c r="D672" s="3" t="s">
        <v>57</v>
      </c>
      <c r="E672" s="5">
        <v>1</v>
      </c>
      <c r="F672" s="5">
        <v>1</v>
      </c>
      <c r="G672" s="5">
        <v>1</v>
      </c>
      <c r="H672" s="5">
        <v>1</v>
      </c>
      <c r="I672" s="5">
        <v>2</v>
      </c>
      <c r="J672" s="4">
        <f t="shared" si="21"/>
        <v>6</v>
      </c>
    </row>
    <row r="673" spans="1:10" ht="25.5" customHeight="1">
      <c r="A673" s="109"/>
      <c r="B673" s="109"/>
      <c r="C673" s="92"/>
      <c r="D673" s="3" t="s">
        <v>58</v>
      </c>
      <c r="E673" s="5">
        <v>0</v>
      </c>
      <c r="F673" s="5">
        <v>0</v>
      </c>
      <c r="G673" s="5">
        <v>0</v>
      </c>
      <c r="H673" s="5">
        <v>0</v>
      </c>
      <c r="I673" s="5">
        <v>0</v>
      </c>
      <c r="J673" s="4">
        <f t="shared" si="21"/>
        <v>0</v>
      </c>
    </row>
    <row r="674" spans="1:10" ht="25.5" customHeight="1">
      <c r="A674" s="110"/>
      <c r="B674" s="110"/>
      <c r="C674" s="93"/>
      <c r="D674" s="3" t="s">
        <v>59</v>
      </c>
      <c r="E674" s="5">
        <v>0</v>
      </c>
      <c r="F674" s="5">
        <v>0</v>
      </c>
      <c r="G674" s="5">
        <v>0</v>
      </c>
      <c r="H674" s="5">
        <v>0</v>
      </c>
      <c r="I674" s="5">
        <v>0</v>
      </c>
      <c r="J674" s="4">
        <f t="shared" si="21"/>
        <v>0</v>
      </c>
    </row>
    <row r="675" spans="1:10" ht="25.5" customHeight="1">
      <c r="A675" s="111">
        <v>8</v>
      </c>
      <c r="B675" s="74" t="s">
        <v>113</v>
      </c>
      <c r="C675" s="78" t="s">
        <v>109</v>
      </c>
      <c r="D675" s="3" t="s">
        <v>55</v>
      </c>
      <c r="E675" s="4">
        <f>SUM(E676:E679)</f>
        <v>0</v>
      </c>
      <c r="F675" s="4">
        <f>SUM(F676:F679)</f>
        <v>0</v>
      </c>
      <c r="G675" s="4">
        <f>SUM(G676:G679)</f>
        <v>0</v>
      </c>
      <c r="H675" s="4">
        <f>SUM(H676:H679)</f>
        <v>0</v>
      </c>
      <c r="I675" s="4">
        <f>SUM(I676:I679)</f>
        <v>0</v>
      </c>
      <c r="J675" s="4">
        <f t="shared" si="21"/>
        <v>0</v>
      </c>
    </row>
    <row r="676" spans="1:10" ht="25.5" customHeight="1">
      <c r="A676" s="109"/>
      <c r="B676" s="109"/>
      <c r="C676" s="92"/>
      <c r="D676" s="3" t="s">
        <v>56</v>
      </c>
      <c r="E676" s="5">
        <v>0</v>
      </c>
      <c r="F676" s="5">
        <v>0</v>
      </c>
      <c r="G676" s="5">
        <v>0</v>
      </c>
      <c r="H676" s="5">
        <v>0</v>
      </c>
      <c r="I676" s="5">
        <v>0</v>
      </c>
      <c r="J676" s="4">
        <f t="shared" si="21"/>
        <v>0</v>
      </c>
    </row>
    <row r="677" spans="1:10" ht="25.5" customHeight="1">
      <c r="A677" s="109"/>
      <c r="B677" s="109"/>
      <c r="C677" s="92"/>
      <c r="D677" s="3" t="s">
        <v>57</v>
      </c>
      <c r="E677" s="5">
        <v>0</v>
      </c>
      <c r="F677" s="5">
        <v>0</v>
      </c>
      <c r="G677" s="5">
        <v>0</v>
      </c>
      <c r="H677" s="5">
        <v>0</v>
      </c>
      <c r="I677" s="5">
        <v>0</v>
      </c>
      <c r="J677" s="4">
        <f t="shared" si="21"/>
        <v>0</v>
      </c>
    </row>
    <row r="678" spans="1:10" ht="25.5" customHeight="1">
      <c r="A678" s="109"/>
      <c r="B678" s="109"/>
      <c r="C678" s="92"/>
      <c r="D678" s="3" t="s">
        <v>58</v>
      </c>
      <c r="E678" s="5">
        <v>0</v>
      </c>
      <c r="F678" s="5">
        <v>0</v>
      </c>
      <c r="G678" s="5">
        <v>0</v>
      </c>
      <c r="H678" s="5">
        <v>0</v>
      </c>
      <c r="I678" s="5">
        <v>0</v>
      </c>
      <c r="J678" s="4">
        <f t="shared" si="21"/>
        <v>0</v>
      </c>
    </row>
    <row r="679" spans="1:10" ht="25.5" customHeight="1">
      <c r="A679" s="110"/>
      <c r="B679" s="110"/>
      <c r="C679" s="93"/>
      <c r="D679" s="3" t="s">
        <v>59</v>
      </c>
      <c r="E679" s="5">
        <v>0</v>
      </c>
      <c r="F679" s="5">
        <v>0</v>
      </c>
      <c r="G679" s="5">
        <v>0</v>
      </c>
      <c r="H679" s="5">
        <v>0</v>
      </c>
      <c r="I679" s="5">
        <v>0</v>
      </c>
      <c r="J679" s="4">
        <f t="shared" si="21"/>
        <v>0</v>
      </c>
    </row>
    <row r="680" spans="1:10" ht="27.75" customHeight="1">
      <c r="A680" s="111">
        <v>9</v>
      </c>
      <c r="B680" s="74" t="s">
        <v>114</v>
      </c>
      <c r="C680" s="78" t="s">
        <v>120</v>
      </c>
      <c r="D680" s="3" t="s">
        <v>55</v>
      </c>
      <c r="E680" s="4">
        <f>SUM(E681:E684)</f>
        <v>80</v>
      </c>
      <c r="F680" s="4">
        <f>SUM(F681:F684)</f>
        <v>82</v>
      </c>
      <c r="G680" s="4">
        <f>SUM(G681:G684)</f>
        <v>88</v>
      </c>
      <c r="H680" s="4">
        <f>SUM(H681:H684)</f>
        <v>89</v>
      </c>
      <c r="I680" s="4">
        <f>SUM(I681:I684)</f>
        <v>90</v>
      </c>
      <c r="J680" s="4">
        <f t="shared" si="21"/>
        <v>429</v>
      </c>
    </row>
    <row r="681" spans="1:10" ht="27.75" customHeight="1">
      <c r="A681" s="109"/>
      <c r="B681" s="109"/>
      <c r="C681" s="79"/>
      <c r="D681" s="3" t="s">
        <v>56</v>
      </c>
      <c r="E681" s="5">
        <v>0</v>
      </c>
      <c r="F681" s="5">
        <v>0</v>
      </c>
      <c r="G681" s="5">
        <v>0</v>
      </c>
      <c r="H681" s="5">
        <v>0</v>
      </c>
      <c r="I681" s="5">
        <v>0</v>
      </c>
      <c r="J681" s="4">
        <f t="shared" si="21"/>
        <v>0</v>
      </c>
    </row>
    <row r="682" spans="1:10" ht="27.75" customHeight="1">
      <c r="A682" s="109"/>
      <c r="B682" s="109"/>
      <c r="C682" s="79" t="s">
        <v>157</v>
      </c>
      <c r="D682" s="3" t="s">
        <v>57</v>
      </c>
      <c r="E682" s="5">
        <v>70</v>
      </c>
      <c r="F682" s="5">
        <v>70</v>
      </c>
      <c r="G682" s="5">
        <v>75</v>
      </c>
      <c r="H682" s="5">
        <v>75</v>
      </c>
      <c r="I682" s="5">
        <v>75</v>
      </c>
      <c r="J682" s="4">
        <f t="shared" si="21"/>
        <v>365</v>
      </c>
    </row>
    <row r="683" spans="1:10" ht="27.75" customHeight="1">
      <c r="A683" s="109"/>
      <c r="B683" s="109"/>
      <c r="C683" s="79"/>
      <c r="D683" s="3" t="s">
        <v>58</v>
      </c>
      <c r="E683" s="5">
        <v>0</v>
      </c>
      <c r="F683" s="5">
        <v>0</v>
      </c>
      <c r="G683" s="5">
        <v>0</v>
      </c>
      <c r="H683" s="5">
        <v>0</v>
      </c>
      <c r="I683" s="5">
        <v>0</v>
      </c>
      <c r="J683" s="4">
        <f t="shared" si="21"/>
        <v>0</v>
      </c>
    </row>
    <row r="684" spans="1:10" ht="27.75" customHeight="1">
      <c r="A684" s="110"/>
      <c r="B684" s="110"/>
      <c r="C684" s="80"/>
      <c r="D684" s="3" t="s">
        <v>59</v>
      </c>
      <c r="E684" s="5">
        <v>10</v>
      </c>
      <c r="F684" s="5">
        <v>12</v>
      </c>
      <c r="G684" s="5">
        <v>13</v>
      </c>
      <c r="H684" s="5">
        <v>14</v>
      </c>
      <c r="I684" s="5">
        <v>15</v>
      </c>
      <c r="J684" s="4">
        <f t="shared" si="21"/>
        <v>64</v>
      </c>
    </row>
    <row r="685" spans="1:10" ht="36" customHeight="1">
      <c r="A685" s="111">
        <v>10</v>
      </c>
      <c r="B685" s="74" t="s">
        <v>451</v>
      </c>
      <c r="C685" s="78" t="s">
        <v>86</v>
      </c>
      <c r="D685" s="3" t="s">
        <v>55</v>
      </c>
      <c r="E685" s="4">
        <f>SUM(E686:E689)</f>
        <v>30</v>
      </c>
      <c r="F685" s="4">
        <f>SUM(F686:F689)</f>
        <v>30</v>
      </c>
      <c r="G685" s="4">
        <f>SUM(G686:G689)</f>
        <v>30</v>
      </c>
      <c r="H685" s="4">
        <f>SUM(H686:H689)</f>
        <v>30</v>
      </c>
      <c r="I685" s="4">
        <f>SUM(I686:I689)</f>
        <v>30</v>
      </c>
      <c r="J685" s="4">
        <f t="shared" si="21"/>
        <v>150</v>
      </c>
    </row>
    <row r="686" spans="1:10" ht="36" customHeight="1">
      <c r="A686" s="109"/>
      <c r="B686" s="109"/>
      <c r="C686" s="140"/>
      <c r="D686" s="3" t="s">
        <v>56</v>
      </c>
      <c r="E686" s="5">
        <v>0</v>
      </c>
      <c r="F686" s="5">
        <v>0</v>
      </c>
      <c r="G686" s="5">
        <v>0</v>
      </c>
      <c r="H686" s="5">
        <v>0</v>
      </c>
      <c r="I686" s="5">
        <v>0</v>
      </c>
      <c r="J686" s="4">
        <f t="shared" si="21"/>
        <v>0</v>
      </c>
    </row>
    <row r="687" spans="1:10" ht="36" customHeight="1">
      <c r="A687" s="109"/>
      <c r="B687" s="109"/>
      <c r="C687" s="140"/>
      <c r="D687" s="3" t="s">
        <v>57</v>
      </c>
      <c r="E687" s="5">
        <v>30</v>
      </c>
      <c r="F687" s="5">
        <v>30</v>
      </c>
      <c r="G687" s="5">
        <v>30</v>
      </c>
      <c r="H687" s="5">
        <v>30</v>
      </c>
      <c r="I687" s="5">
        <v>30</v>
      </c>
      <c r="J687" s="4">
        <f t="shared" si="21"/>
        <v>150</v>
      </c>
    </row>
    <row r="688" spans="1:10" ht="36" customHeight="1">
      <c r="A688" s="109"/>
      <c r="B688" s="109"/>
      <c r="C688" s="140"/>
      <c r="D688" s="3" t="s">
        <v>58</v>
      </c>
      <c r="E688" s="5">
        <v>0</v>
      </c>
      <c r="F688" s="5">
        <v>0</v>
      </c>
      <c r="G688" s="5">
        <v>0</v>
      </c>
      <c r="H688" s="5">
        <v>0</v>
      </c>
      <c r="I688" s="5">
        <v>0</v>
      </c>
      <c r="J688" s="4">
        <f t="shared" si="21"/>
        <v>0</v>
      </c>
    </row>
    <row r="689" spans="1:10" ht="36" customHeight="1">
      <c r="A689" s="110"/>
      <c r="B689" s="110"/>
      <c r="C689" s="141"/>
      <c r="D689" s="3" t="s">
        <v>59</v>
      </c>
      <c r="E689" s="5">
        <v>0</v>
      </c>
      <c r="F689" s="5">
        <v>0</v>
      </c>
      <c r="G689" s="5">
        <v>0</v>
      </c>
      <c r="H689" s="5">
        <v>0</v>
      </c>
      <c r="I689" s="5">
        <v>0</v>
      </c>
      <c r="J689" s="4">
        <f t="shared" si="21"/>
        <v>0</v>
      </c>
    </row>
    <row r="690" spans="1:10" ht="36" customHeight="1">
      <c r="A690" s="111">
        <v>11</v>
      </c>
      <c r="B690" s="74" t="s">
        <v>452</v>
      </c>
      <c r="C690" s="78" t="s">
        <v>453</v>
      </c>
      <c r="D690" s="3" t="s">
        <v>55</v>
      </c>
      <c r="E690" s="4">
        <f>SUM(E691:E694)</f>
        <v>13</v>
      </c>
      <c r="F690" s="4">
        <f>SUM(F691:F694)</f>
        <v>13</v>
      </c>
      <c r="G690" s="4">
        <f>SUM(G691:G694)</f>
        <v>13</v>
      </c>
      <c r="H690" s="4">
        <f>SUM(H691:H694)</f>
        <v>13</v>
      </c>
      <c r="I690" s="4">
        <f>SUM(I691:I694)</f>
        <v>13</v>
      </c>
      <c r="J690" s="4">
        <f t="shared" si="21"/>
        <v>65</v>
      </c>
    </row>
    <row r="691" spans="1:10" ht="36" customHeight="1">
      <c r="A691" s="109"/>
      <c r="B691" s="109"/>
      <c r="C691" s="140"/>
      <c r="D691" s="3" t="s">
        <v>56</v>
      </c>
      <c r="E691" s="5">
        <v>0</v>
      </c>
      <c r="F691" s="5">
        <v>0</v>
      </c>
      <c r="G691" s="5">
        <v>0</v>
      </c>
      <c r="H691" s="5">
        <v>0</v>
      </c>
      <c r="I691" s="5">
        <v>0</v>
      </c>
      <c r="J691" s="4">
        <f t="shared" si="21"/>
        <v>0</v>
      </c>
    </row>
    <row r="692" spans="1:10" ht="36" customHeight="1">
      <c r="A692" s="109"/>
      <c r="B692" s="109"/>
      <c r="C692" s="140"/>
      <c r="D692" s="3" t="s">
        <v>57</v>
      </c>
      <c r="E692" s="5">
        <v>3</v>
      </c>
      <c r="F692" s="5">
        <v>3</v>
      </c>
      <c r="G692" s="5">
        <v>3</v>
      </c>
      <c r="H692" s="5">
        <v>3</v>
      </c>
      <c r="I692" s="5">
        <v>3</v>
      </c>
      <c r="J692" s="4">
        <f t="shared" si="21"/>
        <v>15</v>
      </c>
    </row>
    <row r="693" spans="1:10" ht="36" customHeight="1">
      <c r="A693" s="109"/>
      <c r="B693" s="109"/>
      <c r="C693" s="140"/>
      <c r="D693" s="3" t="s">
        <v>58</v>
      </c>
      <c r="E693" s="5">
        <v>0</v>
      </c>
      <c r="F693" s="5">
        <v>0</v>
      </c>
      <c r="G693" s="5">
        <v>0</v>
      </c>
      <c r="H693" s="5">
        <v>0</v>
      </c>
      <c r="I693" s="5">
        <v>0</v>
      </c>
      <c r="J693" s="4">
        <f t="shared" si="21"/>
        <v>0</v>
      </c>
    </row>
    <row r="694" spans="1:10" ht="36" customHeight="1">
      <c r="A694" s="110"/>
      <c r="B694" s="110"/>
      <c r="C694" s="141"/>
      <c r="D694" s="3" t="s">
        <v>59</v>
      </c>
      <c r="E694" s="5">
        <v>10</v>
      </c>
      <c r="F694" s="5">
        <v>10</v>
      </c>
      <c r="G694" s="5">
        <v>10</v>
      </c>
      <c r="H694" s="5">
        <v>10</v>
      </c>
      <c r="I694" s="5">
        <v>10</v>
      </c>
      <c r="J694" s="4">
        <f t="shared" si="21"/>
        <v>50</v>
      </c>
    </row>
    <row r="695" spans="1:10" ht="36" customHeight="1">
      <c r="A695" s="86" t="s">
        <v>27</v>
      </c>
      <c r="B695" s="87"/>
      <c r="C695" s="87"/>
      <c r="D695" s="88"/>
      <c r="E695" s="8">
        <f>E690+E685+E680+E675+E670+E665+E660+E655+E650+E645+E640</f>
        <v>763</v>
      </c>
      <c r="F695" s="8">
        <f>F690+F685+F680+F675+F670+F665+F660+F655+F650+F645+F640</f>
        <v>801</v>
      </c>
      <c r="G695" s="8">
        <f>G690+G685+G680+G675+G670+G665+G660+G655+G650+G645+G640</f>
        <v>845</v>
      </c>
      <c r="H695" s="8">
        <f>H690+H685+H680+H675+H670+H665+H660+H655+H650+H645+H640</f>
        <v>886</v>
      </c>
      <c r="I695" s="8">
        <f>I690+I685+I680+I675+I670+I665+I660+I655+I650+I645+I640</f>
        <v>971</v>
      </c>
      <c r="J695" s="4">
        <f t="shared" si="21"/>
        <v>4266</v>
      </c>
    </row>
    <row r="696" spans="1:11" ht="36" customHeight="1">
      <c r="A696" s="25"/>
      <c r="B696" s="26"/>
      <c r="C696" s="60"/>
      <c r="D696" s="56" t="s">
        <v>56</v>
      </c>
      <c r="E696" s="28">
        <f>E641+E646+E651+E656+E661+E666+E671+E676+E681+E686+E691</f>
        <v>0</v>
      </c>
      <c r="F696" s="28">
        <f>F641+F646+F651+F656+F661+F666+F671+F676+F681+F686+F691</f>
        <v>0</v>
      </c>
      <c r="G696" s="28">
        <f>G641+G646+G651+G656+G661+G666+G671+G676+G681+G686+G691</f>
        <v>0</v>
      </c>
      <c r="H696" s="28">
        <f>H641+H646+H651+H656+H661+H666+H671+H676+H681+H686+H691</f>
        <v>0</v>
      </c>
      <c r="I696" s="28">
        <f>I641+I646+I651+I656+I661+I666+I671+I676+I681+I686+I691</f>
        <v>0</v>
      </c>
      <c r="J696" s="4">
        <f t="shared" si="21"/>
        <v>0</v>
      </c>
      <c r="K696" s="14"/>
    </row>
    <row r="697" spans="1:11" ht="36" customHeight="1">
      <c r="A697" s="29"/>
      <c r="B697" s="30"/>
      <c r="C697" s="61"/>
      <c r="D697" s="56" t="s">
        <v>57</v>
      </c>
      <c r="E697" s="28">
        <f aca="true" t="shared" si="22" ref="E697:I699">E642+E647+E652+E657+E662+E667+E672+E677+E682+E687+E692</f>
        <v>740</v>
      </c>
      <c r="F697" s="28">
        <f t="shared" si="22"/>
        <v>776</v>
      </c>
      <c r="G697" s="28">
        <f t="shared" si="22"/>
        <v>818</v>
      </c>
      <c r="H697" s="28">
        <f t="shared" si="22"/>
        <v>858</v>
      </c>
      <c r="I697" s="28">
        <f t="shared" si="22"/>
        <v>942</v>
      </c>
      <c r="J697" s="4">
        <f t="shared" si="21"/>
        <v>4134</v>
      </c>
      <c r="K697" s="14"/>
    </row>
    <row r="698" spans="1:11" ht="36" customHeight="1">
      <c r="A698" s="29"/>
      <c r="B698" s="30"/>
      <c r="C698" s="61"/>
      <c r="D698" s="56" t="s">
        <v>58</v>
      </c>
      <c r="E698" s="28">
        <f t="shared" si="22"/>
        <v>0</v>
      </c>
      <c r="F698" s="28">
        <f t="shared" si="22"/>
        <v>0</v>
      </c>
      <c r="G698" s="28">
        <f t="shared" si="22"/>
        <v>0</v>
      </c>
      <c r="H698" s="28">
        <f t="shared" si="22"/>
        <v>0</v>
      </c>
      <c r="I698" s="28">
        <f t="shared" si="22"/>
        <v>0</v>
      </c>
      <c r="J698" s="4">
        <f t="shared" si="21"/>
        <v>0</v>
      </c>
      <c r="K698" s="14"/>
    </row>
    <row r="699" spans="1:11" ht="36" customHeight="1">
      <c r="A699" s="29"/>
      <c r="B699" s="30"/>
      <c r="C699" s="61"/>
      <c r="D699" s="56" t="s">
        <v>59</v>
      </c>
      <c r="E699" s="28">
        <f t="shared" si="22"/>
        <v>23</v>
      </c>
      <c r="F699" s="28">
        <f t="shared" si="22"/>
        <v>25</v>
      </c>
      <c r="G699" s="28">
        <f t="shared" si="22"/>
        <v>27</v>
      </c>
      <c r="H699" s="28">
        <f t="shared" si="22"/>
        <v>28</v>
      </c>
      <c r="I699" s="28">
        <f t="shared" si="22"/>
        <v>29</v>
      </c>
      <c r="J699" s="4">
        <f t="shared" si="21"/>
        <v>132</v>
      </c>
      <c r="K699" s="14"/>
    </row>
    <row r="700" spans="1:10" ht="31.5" customHeight="1">
      <c r="A700" s="106" t="s">
        <v>209</v>
      </c>
      <c r="B700" s="106"/>
      <c r="C700" s="106"/>
      <c r="D700" s="106"/>
      <c r="E700" s="106"/>
      <c r="F700" s="106"/>
      <c r="G700" s="106"/>
      <c r="H700" s="106"/>
      <c r="I700" s="106"/>
      <c r="J700" s="106"/>
    </row>
    <row r="701" spans="1:10" ht="31.5" customHeight="1">
      <c r="A701" s="69" t="s">
        <v>454</v>
      </c>
      <c r="B701" s="107"/>
      <c r="C701" s="107"/>
      <c r="D701" s="107"/>
      <c r="E701" s="107"/>
      <c r="F701" s="107"/>
      <c r="G701" s="107"/>
      <c r="H701" s="107"/>
      <c r="I701" s="107"/>
      <c r="J701" s="108"/>
    </row>
    <row r="702" spans="1:11" ht="31.5" customHeight="1">
      <c r="A702" s="73">
        <v>1</v>
      </c>
      <c r="B702" s="74" t="s">
        <v>192</v>
      </c>
      <c r="C702" s="77" t="s">
        <v>81</v>
      </c>
      <c r="D702" s="7" t="s">
        <v>55</v>
      </c>
      <c r="E702" s="8">
        <f>SUM(E703:E706)</f>
        <v>306</v>
      </c>
      <c r="F702" s="8">
        <f>SUM(F703:F706)</f>
        <v>335</v>
      </c>
      <c r="G702" s="8">
        <f>SUM(G703:G706)</f>
        <v>398</v>
      </c>
      <c r="H702" s="8">
        <f>SUM(H703:H706)</f>
        <v>402</v>
      </c>
      <c r="I702" s="8">
        <f>SUM(I703:I706)</f>
        <v>407</v>
      </c>
      <c r="J702" s="4">
        <f aca="true" t="shared" si="23" ref="J702:J765">SUM(E702:I702)</f>
        <v>1848</v>
      </c>
      <c r="K702" s="14"/>
    </row>
    <row r="703" spans="1:10" ht="31.5" customHeight="1">
      <c r="A703" s="73"/>
      <c r="B703" s="75"/>
      <c r="C703" s="77"/>
      <c r="D703" s="7" t="s">
        <v>56</v>
      </c>
      <c r="E703" s="9">
        <v>0</v>
      </c>
      <c r="F703" s="9">
        <v>0</v>
      </c>
      <c r="G703" s="9">
        <v>0</v>
      </c>
      <c r="H703" s="9">
        <v>0</v>
      </c>
      <c r="I703" s="9">
        <v>0</v>
      </c>
      <c r="J703" s="4">
        <f t="shared" si="23"/>
        <v>0</v>
      </c>
    </row>
    <row r="704" spans="1:10" ht="31.5" customHeight="1">
      <c r="A704" s="73"/>
      <c r="B704" s="75"/>
      <c r="C704" s="77"/>
      <c r="D704" s="7" t="s">
        <v>57</v>
      </c>
      <c r="E704" s="9">
        <v>226</v>
      </c>
      <c r="F704" s="9">
        <v>250</v>
      </c>
      <c r="G704" s="9">
        <v>300</v>
      </c>
      <c r="H704" s="9">
        <v>300</v>
      </c>
      <c r="I704" s="9">
        <v>300</v>
      </c>
      <c r="J704" s="4">
        <f t="shared" si="23"/>
        <v>1376</v>
      </c>
    </row>
    <row r="705" spans="1:10" ht="31.5" customHeight="1">
      <c r="A705" s="73"/>
      <c r="B705" s="75"/>
      <c r="C705" s="77"/>
      <c r="D705" s="7" t="s">
        <v>58</v>
      </c>
      <c r="E705" s="9">
        <v>50</v>
      </c>
      <c r="F705" s="9">
        <v>50</v>
      </c>
      <c r="G705" s="9">
        <v>60</v>
      </c>
      <c r="H705" s="9">
        <v>62</v>
      </c>
      <c r="I705" s="9">
        <v>65</v>
      </c>
      <c r="J705" s="4">
        <f t="shared" si="23"/>
        <v>287</v>
      </c>
    </row>
    <row r="706" spans="1:10" ht="31.5" customHeight="1">
      <c r="A706" s="73"/>
      <c r="B706" s="76"/>
      <c r="C706" s="77"/>
      <c r="D706" s="7" t="s">
        <v>59</v>
      </c>
      <c r="E706" s="9">
        <v>30</v>
      </c>
      <c r="F706" s="9">
        <v>35</v>
      </c>
      <c r="G706" s="9">
        <v>38</v>
      </c>
      <c r="H706" s="9">
        <v>40</v>
      </c>
      <c r="I706" s="9">
        <v>42</v>
      </c>
      <c r="J706" s="4">
        <f t="shared" si="23"/>
        <v>185</v>
      </c>
    </row>
    <row r="707" spans="1:10" ht="31.5" customHeight="1">
      <c r="A707" s="73">
        <v>2</v>
      </c>
      <c r="B707" s="74" t="s">
        <v>193</v>
      </c>
      <c r="C707" s="77" t="s">
        <v>455</v>
      </c>
      <c r="D707" s="7" t="s">
        <v>55</v>
      </c>
      <c r="E707" s="8">
        <f>SUM(E708:E711)</f>
        <v>5</v>
      </c>
      <c r="F707" s="8">
        <f>SUM(F708:F711)</f>
        <v>6</v>
      </c>
      <c r="G707" s="8">
        <f>SUM(G708:G711)</f>
        <v>7</v>
      </c>
      <c r="H707" s="8">
        <f>SUM(H708:H711)</f>
        <v>9</v>
      </c>
      <c r="I707" s="8">
        <f>SUM(I708:I711)</f>
        <v>10</v>
      </c>
      <c r="J707" s="4">
        <f t="shared" si="23"/>
        <v>37</v>
      </c>
    </row>
    <row r="708" spans="1:10" ht="31.5" customHeight="1">
      <c r="A708" s="73"/>
      <c r="B708" s="75"/>
      <c r="C708" s="77"/>
      <c r="D708" s="7" t="s">
        <v>56</v>
      </c>
      <c r="E708" s="9">
        <v>0</v>
      </c>
      <c r="F708" s="9">
        <v>0</v>
      </c>
      <c r="G708" s="9">
        <v>0</v>
      </c>
      <c r="H708" s="9">
        <v>0</v>
      </c>
      <c r="I708" s="9">
        <v>0</v>
      </c>
      <c r="J708" s="4">
        <f t="shared" si="23"/>
        <v>0</v>
      </c>
    </row>
    <row r="709" spans="1:10" ht="31.5" customHeight="1">
      <c r="A709" s="73"/>
      <c r="B709" s="75"/>
      <c r="C709" s="77"/>
      <c r="D709" s="7" t="s">
        <v>57</v>
      </c>
      <c r="E709" s="9">
        <v>5</v>
      </c>
      <c r="F709" s="9">
        <v>6</v>
      </c>
      <c r="G709" s="9">
        <v>7</v>
      </c>
      <c r="H709" s="9">
        <v>9</v>
      </c>
      <c r="I709" s="9">
        <v>10</v>
      </c>
      <c r="J709" s="4">
        <f t="shared" si="23"/>
        <v>37</v>
      </c>
    </row>
    <row r="710" spans="1:10" ht="31.5" customHeight="1">
      <c r="A710" s="73"/>
      <c r="B710" s="75"/>
      <c r="C710" s="77"/>
      <c r="D710" s="7" t="s">
        <v>58</v>
      </c>
      <c r="E710" s="9">
        <v>0</v>
      </c>
      <c r="F710" s="9">
        <v>0</v>
      </c>
      <c r="G710" s="9">
        <v>0</v>
      </c>
      <c r="H710" s="9">
        <v>0</v>
      </c>
      <c r="I710" s="9">
        <v>0</v>
      </c>
      <c r="J710" s="4">
        <f t="shared" si="23"/>
        <v>0</v>
      </c>
    </row>
    <row r="711" spans="1:10" ht="31.5" customHeight="1">
      <c r="A711" s="73"/>
      <c r="B711" s="76"/>
      <c r="C711" s="77"/>
      <c r="D711" s="7" t="s">
        <v>59</v>
      </c>
      <c r="E711" s="9">
        <v>0</v>
      </c>
      <c r="F711" s="9">
        <v>0</v>
      </c>
      <c r="G711" s="9">
        <v>0</v>
      </c>
      <c r="H711" s="9">
        <v>0</v>
      </c>
      <c r="I711" s="9">
        <v>0</v>
      </c>
      <c r="J711" s="4">
        <f t="shared" si="23"/>
        <v>0</v>
      </c>
    </row>
    <row r="712" spans="1:10" ht="30" customHeight="1">
      <c r="A712" s="73">
        <v>3</v>
      </c>
      <c r="B712" s="74" t="s">
        <v>194</v>
      </c>
      <c r="C712" s="77" t="s">
        <v>255</v>
      </c>
      <c r="D712" s="7" t="s">
        <v>55</v>
      </c>
      <c r="E712" s="8">
        <f>SUM(E713:E716)</f>
        <v>0</v>
      </c>
      <c r="F712" s="8">
        <f>SUM(F713:F716)</f>
        <v>0</v>
      </c>
      <c r="G712" s="8">
        <f>SUM(G713:G716)</f>
        <v>0</v>
      </c>
      <c r="H712" s="8">
        <f>SUM(H713:H716)</f>
        <v>0</v>
      </c>
      <c r="I712" s="8">
        <f>SUM(I713:I716)</f>
        <v>0</v>
      </c>
      <c r="J712" s="4">
        <f t="shared" si="23"/>
        <v>0</v>
      </c>
    </row>
    <row r="713" spans="1:10" ht="30" customHeight="1">
      <c r="A713" s="73"/>
      <c r="B713" s="75"/>
      <c r="C713" s="77"/>
      <c r="D713" s="7" t="s">
        <v>56</v>
      </c>
      <c r="E713" s="9">
        <v>0</v>
      </c>
      <c r="F713" s="9">
        <v>0</v>
      </c>
      <c r="G713" s="9">
        <v>0</v>
      </c>
      <c r="H713" s="9">
        <v>0</v>
      </c>
      <c r="I713" s="9">
        <v>0</v>
      </c>
      <c r="J713" s="4">
        <f t="shared" si="23"/>
        <v>0</v>
      </c>
    </row>
    <row r="714" spans="1:10" ht="30" customHeight="1">
      <c r="A714" s="73"/>
      <c r="B714" s="75"/>
      <c r="C714" s="77"/>
      <c r="D714" s="7" t="s">
        <v>57</v>
      </c>
      <c r="E714" s="9">
        <v>0</v>
      </c>
      <c r="F714" s="9">
        <v>0</v>
      </c>
      <c r="G714" s="9">
        <v>0</v>
      </c>
      <c r="H714" s="9">
        <v>0</v>
      </c>
      <c r="I714" s="9">
        <v>0</v>
      </c>
      <c r="J714" s="4">
        <f t="shared" si="23"/>
        <v>0</v>
      </c>
    </row>
    <row r="715" spans="1:10" ht="30" customHeight="1">
      <c r="A715" s="73"/>
      <c r="B715" s="75"/>
      <c r="C715" s="77"/>
      <c r="D715" s="7" t="s">
        <v>58</v>
      </c>
      <c r="E715" s="9">
        <v>0</v>
      </c>
      <c r="F715" s="9">
        <v>0</v>
      </c>
      <c r="G715" s="9">
        <v>0</v>
      </c>
      <c r="H715" s="9">
        <v>0</v>
      </c>
      <c r="I715" s="9">
        <v>0</v>
      </c>
      <c r="J715" s="4">
        <f t="shared" si="23"/>
        <v>0</v>
      </c>
    </row>
    <row r="716" spans="1:10" ht="30" customHeight="1">
      <c r="A716" s="73"/>
      <c r="B716" s="76"/>
      <c r="C716" s="77"/>
      <c r="D716" s="7" t="s">
        <v>59</v>
      </c>
      <c r="E716" s="9">
        <v>0</v>
      </c>
      <c r="F716" s="9">
        <v>0</v>
      </c>
      <c r="G716" s="9">
        <v>0</v>
      </c>
      <c r="H716" s="9">
        <v>0</v>
      </c>
      <c r="I716" s="9">
        <v>0</v>
      </c>
      <c r="J716" s="4">
        <f t="shared" si="23"/>
        <v>0</v>
      </c>
    </row>
    <row r="717" spans="1:10" ht="25.5" customHeight="1">
      <c r="A717" s="73">
        <v>4</v>
      </c>
      <c r="B717" s="47" t="s">
        <v>159</v>
      </c>
      <c r="C717" s="50" t="s">
        <v>161</v>
      </c>
      <c r="D717" s="7" t="s">
        <v>55</v>
      </c>
      <c r="E717" s="8">
        <f>SUM(E718:E721)</f>
        <v>5</v>
      </c>
      <c r="F717" s="8">
        <f>SUM(F718:F721)</f>
        <v>6</v>
      </c>
      <c r="G717" s="8">
        <f>SUM(G718:G721)</f>
        <v>6</v>
      </c>
      <c r="H717" s="8">
        <f>SUM(H718:H721)</f>
        <v>6</v>
      </c>
      <c r="I717" s="8">
        <f>SUM(I718:I721)</f>
        <v>6.5</v>
      </c>
      <c r="J717" s="4">
        <f t="shared" si="23"/>
        <v>29.5</v>
      </c>
    </row>
    <row r="718" spans="1:10" ht="25.5" customHeight="1">
      <c r="A718" s="73"/>
      <c r="B718" s="98" t="s">
        <v>158</v>
      </c>
      <c r="C718" s="100" t="s">
        <v>160</v>
      </c>
      <c r="D718" s="7" t="s">
        <v>56</v>
      </c>
      <c r="E718" s="9">
        <v>0</v>
      </c>
      <c r="F718" s="9">
        <v>0</v>
      </c>
      <c r="G718" s="9">
        <v>0</v>
      </c>
      <c r="H718" s="9">
        <v>0</v>
      </c>
      <c r="I718" s="9">
        <v>0</v>
      </c>
      <c r="J718" s="4">
        <f t="shared" si="23"/>
        <v>0</v>
      </c>
    </row>
    <row r="719" spans="1:10" ht="25.5" customHeight="1">
      <c r="A719" s="73"/>
      <c r="B719" s="98"/>
      <c r="C719" s="100"/>
      <c r="D719" s="7" t="s">
        <v>57</v>
      </c>
      <c r="E719" s="9">
        <v>5</v>
      </c>
      <c r="F719" s="9">
        <v>6</v>
      </c>
      <c r="G719" s="9">
        <v>6</v>
      </c>
      <c r="H719" s="9">
        <v>6</v>
      </c>
      <c r="I719" s="9">
        <v>6.5</v>
      </c>
      <c r="J719" s="4">
        <f t="shared" si="23"/>
        <v>29.5</v>
      </c>
    </row>
    <row r="720" spans="1:10" ht="25.5" customHeight="1">
      <c r="A720" s="73"/>
      <c r="B720" s="98"/>
      <c r="C720" s="100"/>
      <c r="D720" s="7" t="s">
        <v>58</v>
      </c>
      <c r="E720" s="9">
        <v>0</v>
      </c>
      <c r="F720" s="9">
        <v>0</v>
      </c>
      <c r="G720" s="9">
        <v>0</v>
      </c>
      <c r="H720" s="9">
        <v>0</v>
      </c>
      <c r="I720" s="9">
        <v>0</v>
      </c>
      <c r="J720" s="4">
        <f t="shared" si="23"/>
        <v>0</v>
      </c>
    </row>
    <row r="721" spans="1:10" ht="25.5" customHeight="1">
      <c r="A721" s="73"/>
      <c r="B721" s="99"/>
      <c r="C721" s="101"/>
      <c r="D721" s="7" t="s">
        <v>59</v>
      </c>
      <c r="E721" s="9">
        <v>0</v>
      </c>
      <c r="F721" s="9">
        <v>0</v>
      </c>
      <c r="G721" s="9">
        <v>0</v>
      </c>
      <c r="H721" s="9">
        <v>0</v>
      </c>
      <c r="I721" s="9">
        <v>0</v>
      </c>
      <c r="J721" s="4">
        <f t="shared" si="23"/>
        <v>0</v>
      </c>
    </row>
    <row r="722" spans="1:10" ht="25.5" customHeight="1">
      <c r="A722" s="73">
        <v>5</v>
      </c>
      <c r="B722" s="74" t="s">
        <v>256</v>
      </c>
      <c r="C722" s="77" t="s">
        <v>480</v>
      </c>
      <c r="D722" s="7" t="s">
        <v>55</v>
      </c>
      <c r="E722" s="8">
        <f>SUM(E723:E726)</f>
        <v>15</v>
      </c>
      <c r="F722" s="8">
        <f>SUM(F723:F726)</f>
        <v>15</v>
      </c>
      <c r="G722" s="8">
        <f>SUM(G723:G726)</f>
        <v>16</v>
      </c>
      <c r="H722" s="8">
        <f>SUM(H723:H726)</f>
        <v>17</v>
      </c>
      <c r="I722" s="8">
        <f>SUM(I723:I726)</f>
        <v>17</v>
      </c>
      <c r="J722" s="4">
        <f t="shared" si="23"/>
        <v>80</v>
      </c>
    </row>
    <row r="723" spans="1:10" ht="25.5" customHeight="1">
      <c r="A723" s="73"/>
      <c r="B723" s="75"/>
      <c r="C723" s="77"/>
      <c r="D723" s="7" t="s">
        <v>56</v>
      </c>
      <c r="E723" s="9">
        <v>0</v>
      </c>
      <c r="F723" s="9">
        <v>0</v>
      </c>
      <c r="G723" s="9">
        <v>0</v>
      </c>
      <c r="H723" s="9">
        <v>0</v>
      </c>
      <c r="I723" s="9">
        <v>0</v>
      </c>
      <c r="J723" s="4">
        <f t="shared" si="23"/>
        <v>0</v>
      </c>
    </row>
    <row r="724" spans="1:10" ht="25.5" customHeight="1">
      <c r="A724" s="73"/>
      <c r="B724" s="75"/>
      <c r="C724" s="77"/>
      <c r="D724" s="7" t="s">
        <v>57</v>
      </c>
      <c r="E724" s="9">
        <v>0</v>
      </c>
      <c r="F724" s="9">
        <v>0</v>
      </c>
      <c r="G724" s="9">
        <v>0</v>
      </c>
      <c r="H724" s="9">
        <v>0</v>
      </c>
      <c r="I724" s="9">
        <v>0</v>
      </c>
      <c r="J724" s="4">
        <f t="shared" si="23"/>
        <v>0</v>
      </c>
    </row>
    <row r="725" spans="1:10" ht="25.5" customHeight="1">
      <c r="A725" s="73"/>
      <c r="B725" s="75"/>
      <c r="C725" s="77"/>
      <c r="D725" s="7" t="s">
        <v>58</v>
      </c>
      <c r="E725" s="9">
        <v>0</v>
      </c>
      <c r="F725" s="9">
        <v>0</v>
      </c>
      <c r="G725" s="9">
        <v>0</v>
      </c>
      <c r="H725" s="9">
        <v>0</v>
      </c>
      <c r="I725" s="9">
        <v>0</v>
      </c>
      <c r="J725" s="4">
        <f t="shared" si="23"/>
        <v>0</v>
      </c>
    </row>
    <row r="726" spans="1:10" ht="25.5" customHeight="1">
      <c r="A726" s="73"/>
      <c r="B726" s="76"/>
      <c r="C726" s="77"/>
      <c r="D726" s="7" t="s">
        <v>59</v>
      </c>
      <c r="E726" s="9">
        <v>15</v>
      </c>
      <c r="F726" s="9">
        <v>15</v>
      </c>
      <c r="G726" s="9">
        <v>16</v>
      </c>
      <c r="H726" s="9">
        <v>17</v>
      </c>
      <c r="I726" s="9">
        <v>17</v>
      </c>
      <c r="J726" s="4">
        <f t="shared" si="23"/>
        <v>80</v>
      </c>
    </row>
    <row r="727" spans="1:10" ht="25.5" customHeight="1">
      <c r="A727" s="73">
        <v>6</v>
      </c>
      <c r="B727" s="74" t="s">
        <v>195</v>
      </c>
      <c r="C727" s="77" t="s">
        <v>481</v>
      </c>
      <c r="D727" s="7" t="s">
        <v>55</v>
      </c>
      <c r="E727" s="8">
        <f>SUM(E728:E731)</f>
        <v>40</v>
      </c>
      <c r="F727" s="8">
        <f>SUM(F728:F731)</f>
        <v>0</v>
      </c>
      <c r="G727" s="8">
        <f>SUM(G728:G731)</f>
        <v>40</v>
      </c>
      <c r="H727" s="8">
        <f>SUM(H728:H731)</f>
        <v>0</v>
      </c>
      <c r="I727" s="8">
        <f>SUM(I728:I731)</f>
        <v>50</v>
      </c>
      <c r="J727" s="4">
        <f t="shared" si="23"/>
        <v>130</v>
      </c>
    </row>
    <row r="728" spans="1:10" ht="25.5" customHeight="1">
      <c r="A728" s="73"/>
      <c r="B728" s="75"/>
      <c r="C728" s="77"/>
      <c r="D728" s="7" t="s">
        <v>56</v>
      </c>
      <c r="E728" s="9">
        <v>0</v>
      </c>
      <c r="F728" s="9">
        <v>0</v>
      </c>
      <c r="G728" s="9">
        <v>0</v>
      </c>
      <c r="H728" s="9">
        <v>0</v>
      </c>
      <c r="I728" s="9">
        <v>0</v>
      </c>
      <c r="J728" s="4">
        <f t="shared" si="23"/>
        <v>0</v>
      </c>
    </row>
    <row r="729" spans="1:10" ht="25.5" customHeight="1">
      <c r="A729" s="73"/>
      <c r="B729" s="75"/>
      <c r="C729" s="77"/>
      <c r="D729" s="7" t="s">
        <v>57</v>
      </c>
      <c r="E729" s="9">
        <v>40</v>
      </c>
      <c r="F729" s="9">
        <v>0</v>
      </c>
      <c r="G729" s="9">
        <v>40</v>
      </c>
      <c r="H729" s="9">
        <v>0</v>
      </c>
      <c r="I729" s="9">
        <v>50</v>
      </c>
      <c r="J729" s="4">
        <f t="shared" si="23"/>
        <v>130</v>
      </c>
    </row>
    <row r="730" spans="1:10" ht="25.5" customHeight="1">
      <c r="A730" s="73"/>
      <c r="B730" s="75"/>
      <c r="C730" s="77"/>
      <c r="D730" s="7" t="s">
        <v>58</v>
      </c>
      <c r="E730" s="9">
        <v>0</v>
      </c>
      <c r="F730" s="9">
        <v>0</v>
      </c>
      <c r="G730" s="9">
        <v>0</v>
      </c>
      <c r="H730" s="9">
        <v>0</v>
      </c>
      <c r="I730" s="9">
        <v>0</v>
      </c>
      <c r="J730" s="4">
        <f t="shared" si="23"/>
        <v>0</v>
      </c>
    </row>
    <row r="731" spans="1:10" ht="25.5" customHeight="1">
      <c r="A731" s="73"/>
      <c r="B731" s="76"/>
      <c r="C731" s="77"/>
      <c r="D731" s="7" t="s">
        <v>59</v>
      </c>
      <c r="E731" s="9">
        <v>0</v>
      </c>
      <c r="F731" s="9">
        <v>0</v>
      </c>
      <c r="G731" s="9">
        <v>0</v>
      </c>
      <c r="H731" s="9">
        <v>0</v>
      </c>
      <c r="I731" s="9">
        <v>0</v>
      </c>
      <c r="J731" s="4">
        <f t="shared" si="23"/>
        <v>0</v>
      </c>
    </row>
    <row r="732" spans="1:10" ht="30" customHeight="1">
      <c r="A732" s="73">
        <v>7</v>
      </c>
      <c r="B732" s="74" t="s">
        <v>441</v>
      </c>
      <c r="C732" s="77" t="s">
        <v>482</v>
      </c>
      <c r="D732" s="7" t="s">
        <v>55</v>
      </c>
      <c r="E732" s="8">
        <f>SUM(E733:E736)</f>
        <v>10</v>
      </c>
      <c r="F732" s="8">
        <f>SUM(F733:F736)</f>
        <v>14</v>
      </c>
      <c r="G732" s="8">
        <f>SUM(G733:G736)</f>
        <v>16</v>
      </c>
      <c r="H732" s="8">
        <f>SUM(H733:H736)</f>
        <v>18</v>
      </c>
      <c r="I732" s="8">
        <f>SUM(I733:I736)</f>
        <v>20</v>
      </c>
      <c r="J732" s="4">
        <f t="shared" si="23"/>
        <v>78</v>
      </c>
    </row>
    <row r="733" spans="1:10" ht="30" customHeight="1">
      <c r="A733" s="73"/>
      <c r="B733" s="75"/>
      <c r="C733" s="77"/>
      <c r="D733" s="7" t="s">
        <v>56</v>
      </c>
      <c r="E733" s="9">
        <v>0</v>
      </c>
      <c r="F733" s="9">
        <v>0</v>
      </c>
      <c r="G733" s="9">
        <v>0</v>
      </c>
      <c r="H733" s="9">
        <v>0</v>
      </c>
      <c r="I733" s="9">
        <v>0</v>
      </c>
      <c r="J733" s="4">
        <f t="shared" si="23"/>
        <v>0</v>
      </c>
    </row>
    <row r="734" spans="1:10" ht="30" customHeight="1">
      <c r="A734" s="73"/>
      <c r="B734" s="75"/>
      <c r="C734" s="77"/>
      <c r="D734" s="7" t="s">
        <v>57</v>
      </c>
      <c r="E734" s="9">
        <v>10</v>
      </c>
      <c r="F734" s="9">
        <v>14</v>
      </c>
      <c r="G734" s="9">
        <v>16</v>
      </c>
      <c r="H734" s="9">
        <v>18</v>
      </c>
      <c r="I734" s="9">
        <v>20</v>
      </c>
      <c r="J734" s="4">
        <f t="shared" si="23"/>
        <v>78</v>
      </c>
    </row>
    <row r="735" spans="1:10" ht="30" customHeight="1">
      <c r="A735" s="73"/>
      <c r="B735" s="75"/>
      <c r="C735" s="77"/>
      <c r="D735" s="7" t="s">
        <v>58</v>
      </c>
      <c r="E735" s="9">
        <v>0</v>
      </c>
      <c r="F735" s="9">
        <v>0</v>
      </c>
      <c r="G735" s="9">
        <v>0</v>
      </c>
      <c r="H735" s="9">
        <v>0</v>
      </c>
      <c r="I735" s="9">
        <v>0</v>
      </c>
      <c r="J735" s="4">
        <f t="shared" si="23"/>
        <v>0</v>
      </c>
    </row>
    <row r="736" spans="1:10" ht="30" customHeight="1">
      <c r="A736" s="73"/>
      <c r="B736" s="76"/>
      <c r="C736" s="77"/>
      <c r="D736" s="7" t="s">
        <v>59</v>
      </c>
      <c r="E736" s="9">
        <v>0</v>
      </c>
      <c r="F736" s="9">
        <v>0</v>
      </c>
      <c r="G736" s="9">
        <v>0</v>
      </c>
      <c r="H736" s="9">
        <v>0</v>
      </c>
      <c r="I736" s="9">
        <v>0</v>
      </c>
      <c r="J736" s="4">
        <f t="shared" si="23"/>
        <v>0</v>
      </c>
    </row>
    <row r="737" spans="1:10" ht="24.75" customHeight="1">
      <c r="A737" s="73">
        <v>8</v>
      </c>
      <c r="B737" s="74" t="s">
        <v>442</v>
      </c>
      <c r="C737" s="77" t="s">
        <v>315</v>
      </c>
      <c r="D737" s="7" t="s">
        <v>55</v>
      </c>
      <c r="E737" s="8">
        <f>SUM(E738:E741)</f>
        <v>9</v>
      </c>
      <c r="F737" s="8">
        <f>SUM(F738:F741)</f>
        <v>11</v>
      </c>
      <c r="G737" s="8">
        <f>SUM(G738:G741)</f>
        <v>13</v>
      </c>
      <c r="H737" s="8">
        <f>SUM(H738:H741)</f>
        <v>15</v>
      </c>
      <c r="I737" s="8">
        <f>SUM(I738:I741)</f>
        <v>17</v>
      </c>
      <c r="J737" s="4">
        <f t="shared" si="23"/>
        <v>65</v>
      </c>
    </row>
    <row r="738" spans="1:10" ht="24.75" customHeight="1">
      <c r="A738" s="73"/>
      <c r="B738" s="75"/>
      <c r="C738" s="77"/>
      <c r="D738" s="7" t="s">
        <v>56</v>
      </c>
      <c r="E738" s="9">
        <v>0</v>
      </c>
      <c r="F738" s="9">
        <v>0</v>
      </c>
      <c r="G738" s="9">
        <v>0</v>
      </c>
      <c r="H738" s="9">
        <v>0</v>
      </c>
      <c r="I738" s="9">
        <v>0</v>
      </c>
      <c r="J738" s="4">
        <f t="shared" si="23"/>
        <v>0</v>
      </c>
    </row>
    <row r="739" spans="1:10" ht="24.75" customHeight="1">
      <c r="A739" s="73"/>
      <c r="B739" s="75"/>
      <c r="C739" s="77"/>
      <c r="D739" s="7" t="s">
        <v>57</v>
      </c>
      <c r="E739" s="9">
        <v>8</v>
      </c>
      <c r="F739" s="9">
        <v>9</v>
      </c>
      <c r="G739" s="9">
        <v>10</v>
      </c>
      <c r="H739" s="9">
        <v>11</v>
      </c>
      <c r="I739" s="9">
        <v>12</v>
      </c>
      <c r="J739" s="4">
        <f t="shared" si="23"/>
        <v>50</v>
      </c>
    </row>
    <row r="740" spans="1:10" ht="24.75" customHeight="1">
      <c r="A740" s="73"/>
      <c r="B740" s="75"/>
      <c r="C740" s="77"/>
      <c r="D740" s="7" t="s">
        <v>58</v>
      </c>
      <c r="E740" s="9">
        <v>1</v>
      </c>
      <c r="F740" s="9">
        <v>2</v>
      </c>
      <c r="G740" s="9">
        <v>3</v>
      </c>
      <c r="H740" s="9">
        <v>4</v>
      </c>
      <c r="I740" s="9">
        <v>5</v>
      </c>
      <c r="J740" s="4">
        <f t="shared" si="23"/>
        <v>15</v>
      </c>
    </row>
    <row r="741" spans="1:10" ht="24.75" customHeight="1">
      <c r="A741" s="73"/>
      <c r="B741" s="76"/>
      <c r="C741" s="77"/>
      <c r="D741" s="7" t="s">
        <v>59</v>
      </c>
      <c r="E741" s="9">
        <v>0</v>
      </c>
      <c r="F741" s="9">
        <v>0</v>
      </c>
      <c r="G741" s="9">
        <v>0</v>
      </c>
      <c r="H741" s="9">
        <v>0</v>
      </c>
      <c r="I741" s="9">
        <v>0</v>
      </c>
      <c r="J741" s="4">
        <f t="shared" si="23"/>
        <v>0</v>
      </c>
    </row>
    <row r="742" spans="1:10" ht="24.75" customHeight="1">
      <c r="A742" s="73">
        <v>9</v>
      </c>
      <c r="B742" s="74" t="s">
        <v>456</v>
      </c>
      <c r="C742" s="77" t="s">
        <v>316</v>
      </c>
      <c r="D742" s="7" t="s">
        <v>55</v>
      </c>
      <c r="E742" s="8">
        <f>SUM(E743:E746)</f>
        <v>10</v>
      </c>
      <c r="F742" s="8">
        <f>SUM(F743:F746)</f>
        <v>11</v>
      </c>
      <c r="G742" s="8">
        <f>SUM(G743:G746)</f>
        <v>12</v>
      </c>
      <c r="H742" s="8">
        <f>SUM(H743:H746)</f>
        <v>13</v>
      </c>
      <c r="I742" s="8">
        <f>SUM(I743:I746)</f>
        <v>14</v>
      </c>
      <c r="J742" s="4">
        <f t="shared" si="23"/>
        <v>60</v>
      </c>
    </row>
    <row r="743" spans="1:10" ht="24.75" customHeight="1">
      <c r="A743" s="73"/>
      <c r="B743" s="75"/>
      <c r="C743" s="77"/>
      <c r="D743" s="7" t="s">
        <v>56</v>
      </c>
      <c r="E743" s="9">
        <v>0</v>
      </c>
      <c r="F743" s="9">
        <v>0</v>
      </c>
      <c r="G743" s="9">
        <v>0</v>
      </c>
      <c r="H743" s="9">
        <v>0</v>
      </c>
      <c r="I743" s="9">
        <v>0</v>
      </c>
      <c r="J743" s="4">
        <f t="shared" si="23"/>
        <v>0</v>
      </c>
    </row>
    <row r="744" spans="1:10" ht="24.75" customHeight="1">
      <c r="A744" s="73"/>
      <c r="B744" s="75"/>
      <c r="C744" s="77"/>
      <c r="D744" s="7" t="s">
        <v>57</v>
      </c>
      <c r="E744" s="9">
        <v>10</v>
      </c>
      <c r="F744" s="9">
        <v>11</v>
      </c>
      <c r="G744" s="9">
        <v>12</v>
      </c>
      <c r="H744" s="9">
        <v>13</v>
      </c>
      <c r="I744" s="9">
        <v>14</v>
      </c>
      <c r="J744" s="4">
        <f t="shared" si="23"/>
        <v>60</v>
      </c>
    </row>
    <row r="745" spans="1:10" ht="24.75" customHeight="1">
      <c r="A745" s="73"/>
      <c r="B745" s="75"/>
      <c r="C745" s="77"/>
      <c r="D745" s="7" t="s">
        <v>58</v>
      </c>
      <c r="E745" s="9">
        <v>0</v>
      </c>
      <c r="F745" s="9">
        <v>0</v>
      </c>
      <c r="G745" s="9">
        <v>0</v>
      </c>
      <c r="H745" s="9">
        <v>0</v>
      </c>
      <c r="I745" s="9">
        <v>0</v>
      </c>
      <c r="J745" s="4">
        <f t="shared" si="23"/>
        <v>0</v>
      </c>
    </row>
    <row r="746" spans="1:10" ht="24.75" customHeight="1">
      <c r="A746" s="73"/>
      <c r="B746" s="76"/>
      <c r="C746" s="77"/>
      <c r="D746" s="7" t="s">
        <v>59</v>
      </c>
      <c r="E746" s="9">
        <v>0</v>
      </c>
      <c r="F746" s="9">
        <v>0</v>
      </c>
      <c r="G746" s="9">
        <v>0</v>
      </c>
      <c r="H746" s="9">
        <v>0</v>
      </c>
      <c r="I746" s="9">
        <v>0</v>
      </c>
      <c r="J746" s="4">
        <f t="shared" si="23"/>
        <v>0</v>
      </c>
    </row>
    <row r="747" spans="1:10" ht="24.75" customHeight="1">
      <c r="A747" s="73">
        <v>10</v>
      </c>
      <c r="B747" s="74" t="s">
        <v>509</v>
      </c>
      <c r="C747" s="77" t="s">
        <v>317</v>
      </c>
      <c r="D747" s="7" t="s">
        <v>55</v>
      </c>
      <c r="E747" s="8">
        <f>SUM(E748:E751)</f>
        <v>1</v>
      </c>
      <c r="F747" s="8">
        <f>SUM(F748:F751)</f>
        <v>2</v>
      </c>
      <c r="G747" s="8">
        <f>SUM(G748:G751)</f>
        <v>3</v>
      </c>
      <c r="H747" s="8">
        <f>SUM(H748:H751)</f>
        <v>4</v>
      </c>
      <c r="I747" s="8">
        <f>SUM(I748:I751)</f>
        <v>5</v>
      </c>
      <c r="J747" s="4">
        <f t="shared" si="23"/>
        <v>15</v>
      </c>
    </row>
    <row r="748" spans="1:10" ht="24.75" customHeight="1">
      <c r="A748" s="73"/>
      <c r="B748" s="75"/>
      <c r="C748" s="77"/>
      <c r="D748" s="7" t="s">
        <v>56</v>
      </c>
      <c r="E748" s="9">
        <v>0</v>
      </c>
      <c r="F748" s="9">
        <v>0</v>
      </c>
      <c r="G748" s="9">
        <v>0</v>
      </c>
      <c r="H748" s="9">
        <v>0</v>
      </c>
      <c r="I748" s="9">
        <v>0</v>
      </c>
      <c r="J748" s="4">
        <f t="shared" si="23"/>
        <v>0</v>
      </c>
    </row>
    <row r="749" spans="1:10" ht="24.75" customHeight="1">
      <c r="A749" s="73"/>
      <c r="B749" s="75"/>
      <c r="C749" s="77"/>
      <c r="D749" s="7" t="s">
        <v>57</v>
      </c>
      <c r="E749" s="9">
        <v>1</v>
      </c>
      <c r="F749" s="9">
        <v>2</v>
      </c>
      <c r="G749" s="9">
        <v>3</v>
      </c>
      <c r="H749" s="9">
        <v>4</v>
      </c>
      <c r="I749" s="9">
        <v>4</v>
      </c>
      <c r="J749" s="4">
        <f t="shared" si="23"/>
        <v>14</v>
      </c>
    </row>
    <row r="750" spans="1:10" ht="24.75" customHeight="1">
      <c r="A750" s="73"/>
      <c r="B750" s="75"/>
      <c r="C750" s="77"/>
      <c r="D750" s="7" t="s">
        <v>58</v>
      </c>
      <c r="E750" s="9">
        <v>0</v>
      </c>
      <c r="F750" s="9">
        <v>0</v>
      </c>
      <c r="G750" s="9">
        <v>0</v>
      </c>
      <c r="H750" s="9">
        <v>0</v>
      </c>
      <c r="I750" s="9">
        <v>1</v>
      </c>
      <c r="J750" s="4">
        <f t="shared" si="23"/>
        <v>1</v>
      </c>
    </row>
    <row r="751" spans="1:10" ht="24.75" customHeight="1">
      <c r="A751" s="73"/>
      <c r="B751" s="76"/>
      <c r="C751" s="77"/>
      <c r="D751" s="7" t="s">
        <v>59</v>
      </c>
      <c r="E751" s="9">
        <v>0</v>
      </c>
      <c r="F751" s="9">
        <v>0</v>
      </c>
      <c r="G751" s="9">
        <v>0</v>
      </c>
      <c r="H751" s="9">
        <v>0</v>
      </c>
      <c r="I751" s="9">
        <v>0</v>
      </c>
      <c r="J751" s="4">
        <f t="shared" si="23"/>
        <v>0</v>
      </c>
    </row>
    <row r="752" spans="1:10" ht="24.75" customHeight="1">
      <c r="A752" s="111">
        <v>11</v>
      </c>
      <c r="B752" s="74" t="s">
        <v>257</v>
      </c>
      <c r="C752" s="78" t="s">
        <v>317</v>
      </c>
      <c r="D752" s="7" t="s">
        <v>55</v>
      </c>
      <c r="E752" s="8">
        <f>SUM(E753:E756)</f>
        <v>3</v>
      </c>
      <c r="F752" s="8">
        <f>SUM(F753:F756)</f>
        <v>0</v>
      </c>
      <c r="G752" s="8">
        <f>SUM(G753:G756)</f>
        <v>5</v>
      </c>
      <c r="H752" s="8">
        <f>SUM(H753:H756)</f>
        <v>0</v>
      </c>
      <c r="I752" s="8">
        <f>SUM(I753:I756)</f>
        <v>7</v>
      </c>
      <c r="J752" s="4">
        <f t="shared" si="23"/>
        <v>15</v>
      </c>
    </row>
    <row r="753" spans="1:10" ht="24.75" customHeight="1">
      <c r="A753" s="120"/>
      <c r="B753" s="120"/>
      <c r="C753" s="118"/>
      <c r="D753" s="7" t="s">
        <v>56</v>
      </c>
      <c r="E753" s="9">
        <v>0</v>
      </c>
      <c r="F753" s="9">
        <v>0</v>
      </c>
      <c r="G753" s="9">
        <v>0</v>
      </c>
      <c r="H753" s="9">
        <v>0</v>
      </c>
      <c r="I753" s="9">
        <v>0</v>
      </c>
      <c r="J753" s="4">
        <f t="shared" si="23"/>
        <v>0</v>
      </c>
    </row>
    <row r="754" spans="1:10" ht="24.75" customHeight="1">
      <c r="A754" s="120"/>
      <c r="B754" s="120"/>
      <c r="C754" s="118"/>
      <c r="D754" s="7" t="s">
        <v>57</v>
      </c>
      <c r="E754" s="9">
        <v>3</v>
      </c>
      <c r="F754" s="9">
        <v>0</v>
      </c>
      <c r="G754" s="9">
        <v>5</v>
      </c>
      <c r="H754" s="9">
        <v>0</v>
      </c>
      <c r="I754" s="9">
        <v>7</v>
      </c>
      <c r="J754" s="4">
        <f t="shared" si="23"/>
        <v>15</v>
      </c>
    </row>
    <row r="755" spans="1:10" ht="24.75" customHeight="1">
      <c r="A755" s="120"/>
      <c r="B755" s="120"/>
      <c r="C755" s="118"/>
      <c r="D755" s="7" t="s">
        <v>58</v>
      </c>
      <c r="E755" s="9">
        <v>0</v>
      </c>
      <c r="F755" s="9">
        <v>0</v>
      </c>
      <c r="G755" s="9">
        <v>0</v>
      </c>
      <c r="H755" s="9">
        <v>0</v>
      </c>
      <c r="I755" s="9">
        <v>0</v>
      </c>
      <c r="J755" s="4">
        <f t="shared" si="23"/>
        <v>0</v>
      </c>
    </row>
    <row r="756" spans="1:10" ht="24.75" customHeight="1">
      <c r="A756" s="121"/>
      <c r="B756" s="121"/>
      <c r="C756" s="119"/>
      <c r="D756" s="7" t="s">
        <v>59</v>
      </c>
      <c r="E756" s="9">
        <v>0</v>
      </c>
      <c r="F756" s="9">
        <v>0</v>
      </c>
      <c r="G756" s="9">
        <v>0</v>
      </c>
      <c r="H756" s="9">
        <v>0</v>
      </c>
      <c r="I756" s="9">
        <v>0</v>
      </c>
      <c r="J756" s="4">
        <f t="shared" si="23"/>
        <v>0</v>
      </c>
    </row>
    <row r="757" spans="1:10" ht="27" customHeight="1">
      <c r="A757" s="86" t="s">
        <v>27</v>
      </c>
      <c r="B757" s="87"/>
      <c r="C757" s="87"/>
      <c r="D757" s="88"/>
      <c r="E757" s="8">
        <v>404</v>
      </c>
      <c r="F757" s="8">
        <v>400</v>
      </c>
      <c r="G757" s="8">
        <v>516</v>
      </c>
      <c r="H757" s="8">
        <v>484</v>
      </c>
      <c r="I757" s="8">
        <f>I752+I747+I742+I737+I732+I727+I722+I717+I712+I707+I702</f>
        <v>553.5</v>
      </c>
      <c r="J757" s="4">
        <f t="shared" si="23"/>
        <v>2357.5</v>
      </c>
    </row>
    <row r="758" spans="1:11" ht="24.75" customHeight="1">
      <c r="A758" s="25"/>
      <c r="B758" s="26"/>
      <c r="C758" s="60"/>
      <c r="D758" s="56" t="s">
        <v>56</v>
      </c>
      <c r="E758" s="28">
        <f>E703+E708+E713+E718+E723+E728+E733+E738+E743+E748+E753</f>
        <v>0</v>
      </c>
      <c r="F758" s="28">
        <f>F703+F708+F713+F718+F723+F728+F733+F738+F743+F748+F753</f>
        <v>0</v>
      </c>
      <c r="G758" s="28">
        <f>G703+G708+G713+G718+G723+G728+G733+G738+G743+G748+G753</f>
        <v>0</v>
      </c>
      <c r="H758" s="28">
        <f>H703+H708+H713+H718+H723+H728+H733+H738+H743+H748+H753</f>
        <v>0</v>
      </c>
      <c r="I758" s="28">
        <f>I703+I708+I713+I718+I723+I728+I733+I738+I743+I748+I753</f>
        <v>0</v>
      </c>
      <c r="J758" s="4">
        <f t="shared" si="23"/>
        <v>0</v>
      </c>
      <c r="K758" s="14"/>
    </row>
    <row r="759" spans="1:11" ht="24.75" customHeight="1">
      <c r="A759" s="29"/>
      <c r="B759" s="30"/>
      <c r="C759" s="61"/>
      <c r="D759" s="56" t="s">
        <v>57</v>
      </c>
      <c r="E759" s="28">
        <f aca="true" t="shared" si="24" ref="E759:I761">E704+E709+E714+E719+E724+E729+E734+E739+E744+E749+E754</f>
        <v>308</v>
      </c>
      <c r="F759" s="28">
        <f t="shared" si="24"/>
        <v>298</v>
      </c>
      <c r="G759" s="28">
        <f t="shared" si="24"/>
        <v>399</v>
      </c>
      <c r="H759" s="28">
        <f t="shared" si="24"/>
        <v>361</v>
      </c>
      <c r="I759" s="28">
        <f t="shared" si="24"/>
        <v>423.5</v>
      </c>
      <c r="J759" s="4">
        <f t="shared" si="23"/>
        <v>1789.5</v>
      </c>
      <c r="K759" s="14"/>
    </row>
    <row r="760" spans="1:11" ht="24.75" customHeight="1">
      <c r="A760" s="29"/>
      <c r="B760" s="30"/>
      <c r="C760" s="61"/>
      <c r="D760" s="56" t="s">
        <v>58</v>
      </c>
      <c r="E760" s="28">
        <f t="shared" si="24"/>
        <v>51</v>
      </c>
      <c r="F760" s="28">
        <f t="shared" si="24"/>
        <v>52</v>
      </c>
      <c r="G760" s="28">
        <f t="shared" si="24"/>
        <v>63</v>
      </c>
      <c r="H760" s="28">
        <f t="shared" si="24"/>
        <v>66</v>
      </c>
      <c r="I760" s="28">
        <f t="shared" si="24"/>
        <v>71</v>
      </c>
      <c r="J760" s="4">
        <f t="shared" si="23"/>
        <v>303</v>
      </c>
      <c r="K760" s="14"/>
    </row>
    <row r="761" spans="1:11" ht="24.75" customHeight="1">
      <c r="A761" s="29"/>
      <c r="B761" s="30"/>
      <c r="C761" s="61"/>
      <c r="D761" s="56" t="s">
        <v>59</v>
      </c>
      <c r="E761" s="28">
        <f t="shared" si="24"/>
        <v>45</v>
      </c>
      <c r="F761" s="28">
        <f t="shared" si="24"/>
        <v>50</v>
      </c>
      <c r="G761" s="28">
        <f t="shared" si="24"/>
        <v>54</v>
      </c>
      <c r="H761" s="28">
        <f t="shared" si="24"/>
        <v>57</v>
      </c>
      <c r="I761" s="28">
        <f t="shared" si="24"/>
        <v>59</v>
      </c>
      <c r="J761" s="4">
        <f t="shared" si="23"/>
        <v>265</v>
      </c>
      <c r="K761" s="14"/>
    </row>
    <row r="762" spans="1:10" ht="22.5" customHeight="1">
      <c r="A762" s="69" t="s">
        <v>210</v>
      </c>
      <c r="B762" s="107"/>
      <c r="C762" s="107"/>
      <c r="D762" s="107"/>
      <c r="E762" s="107"/>
      <c r="F762" s="107"/>
      <c r="G762" s="107"/>
      <c r="H762" s="107"/>
      <c r="I762" s="107"/>
      <c r="J762" s="108"/>
    </row>
    <row r="763" spans="1:11" ht="24.75" customHeight="1">
      <c r="A763" s="73">
        <v>1</v>
      </c>
      <c r="B763" s="74" t="s">
        <v>443</v>
      </c>
      <c r="C763" s="77" t="s">
        <v>81</v>
      </c>
      <c r="D763" s="7" t="s">
        <v>55</v>
      </c>
      <c r="E763" s="8">
        <v>31</v>
      </c>
      <c r="F763" s="8">
        <v>40</v>
      </c>
      <c r="G763" s="8">
        <v>45</v>
      </c>
      <c r="H763" s="8">
        <v>50</v>
      </c>
      <c r="I763" s="8">
        <v>55</v>
      </c>
      <c r="J763" s="4">
        <f t="shared" si="23"/>
        <v>221</v>
      </c>
      <c r="K763" s="14"/>
    </row>
    <row r="764" spans="1:11" ht="24.75" customHeight="1">
      <c r="A764" s="73"/>
      <c r="B764" s="75"/>
      <c r="C764" s="77"/>
      <c r="D764" s="7" t="s">
        <v>56</v>
      </c>
      <c r="E764" s="9">
        <v>0</v>
      </c>
      <c r="F764" s="9">
        <v>0</v>
      </c>
      <c r="G764" s="9">
        <v>0</v>
      </c>
      <c r="H764" s="9">
        <v>0</v>
      </c>
      <c r="I764" s="9">
        <v>0</v>
      </c>
      <c r="J764" s="4">
        <f t="shared" si="23"/>
        <v>0</v>
      </c>
      <c r="K764" s="14"/>
    </row>
    <row r="765" spans="1:10" ht="24.75" customHeight="1">
      <c r="A765" s="73"/>
      <c r="B765" s="75"/>
      <c r="C765" s="77"/>
      <c r="D765" s="7" t="s">
        <v>57</v>
      </c>
      <c r="E765" s="9">
        <v>31</v>
      </c>
      <c r="F765" s="9">
        <v>40</v>
      </c>
      <c r="G765" s="9">
        <v>45</v>
      </c>
      <c r="H765" s="9">
        <v>50</v>
      </c>
      <c r="I765" s="9">
        <v>55</v>
      </c>
      <c r="J765" s="4">
        <f t="shared" si="23"/>
        <v>221</v>
      </c>
    </row>
    <row r="766" spans="1:11" ht="24.75" customHeight="1">
      <c r="A766" s="73"/>
      <c r="B766" s="75"/>
      <c r="C766" s="77"/>
      <c r="D766" s="7" t="s">
        <v>58</v>
      </c>
      <c r="E766" s="9">
        <v>0</v>
      </c>
      <c r="F766" s="9">
        <v>0</v>
      </c>
      <c r="G766" s="9">
        <v>0</v>
      </c>
      <c r="H766" s="9">
        <v>0</v>
      </c>
      <c r="I766" s="9">
        <v>0</v>
      </c>
      <c r="J766" s="4">
        <f aca="true" t="shared" si="25" ref="J766:J829">SUM(E766:I766)</f>
        <v>0</v>
      </c>
      <c r="K766" s="14"/>
    </row>
    <row r="767" spans="1:10" ht="24.75" customHeight="1">
      <c r="A767" s="73"/>
      <c r="B767" s="76"/>
      <c r="C767" s="77"/>
      <c r="D767" s="7" t="s">
        <v>59</v>
      </c>
      <c r="E767" s="9">
        <v>0</v>
      </c>
      <c r="F767" s="9">
        <v>0</v>
      </c>
      <c r="G767" s="9">
        <v>0</v>
      </c>
      <c r="H767" s="9">
        <v>0</v>
      </c>
      <c r="I767" s="9">
        <v>0</v>
      </c>
      <c r="J767" s="4">
        <f t="shared" si="25"/>
        <v>0</v>
      </c>
    </row>
    <row r="768" spans="1:10" ht="27" customHeight="1">
      <c r="A768" s="73">
        <v>2</v>
      </c>
      <c r="B768" s="74" t="s">
        <v>258</v>
      </c>
      <c r="C768" s="77" t="s">
        <v>162</v>
      </c>
      <c r="D768" s="7" t="s">
        <v>55</v>
      </c>
      <c r="E768" s="8">
        <v>0</v>
      </c>
      <c r="F768" s="8">
        <v>0</v>
      </c>
      <c r="G768" s="8">
        <v>19</v>
      </c>
      <c r="H768" s="8">
        <v>0</v>
      </c>
      <c r="I768" s="8">
        <v>0</v>
      </c>
      <c r="J768" s="4">
        <f t="shared" si="25"/>
        <v>19</v>
      </c>
    </row>
    <row r="769" spans="1:10" ht="27" customHeight="1">
      <c r="A769" s="73"/>
      <c r="B769" s="75"/>
      <c r="C769" s="77"/>
      <c r="D769" s="7" t="s">
        <v>56</v>
      </c>
      <c r="E769" s="9">
        <v>0</v>
      </c>
      <c r="F769" s="9">
        <v>0</v>
      </c>
      <c r="G769" s="9">
        <v>0</v>
      </c>
      <c r="H769" s="9">
        <v>0</v>
      </c>
      <c r="I769" s="9">
        <v>0</v>
      </c>
      <c r="J769" s="4">
        <f t="shared" si="25"/>
        <v>0</v>
      </c>
    </row>
    <row r="770" spans="1:10" ht="27" customHeight="1">
      <c r="A770" s="73"/>
      <c r="B770" s="75"/>
      <c r="C770" s="77"/>
      <c r="D770" s="7" t="s">
        <v>57</v>
      </c>
      <c r="E770" s="9">
        <v>0</v>
      </c>
      <c r="F770" s="9">
        <v>0</v>
      </c>
      <c r="G770" s="9">
        <v>10</v>
      </c>
      <c r="H770" s="9">
        <v>0</v>
      </c>
      <c r="I770" s="9">
        <v>0</v>
      </c>
      <c r="J770" s="4">
        <f t="shared" si="25"/>
        <v>10</v>
      </c>
    </row>
    <row r="771" spans="1:10" ht="27" customHeight="1">
      <c r="A771" s="73"/>
      <c r="B771" s="75"/>
      <c r="C771" s="77"/>
      <c r="D771" s="7" t="s">
        <v>58</v>
      </c>
      <c r="E771" s="9">
        <v>0</v>
      </c>
      <c r="F771" s="9">
        <v>0</v>
      </c>
      <c r="G771" s="9">
        <v>6</v>
      </c>
      <c r="H771" s="9">
        <v>0</v>
      </c>
      <c r="I771" s="9">
        <v>0</v>
      </c>
      <c r="J771" s="4">
        <f t="shared" si="25"/>
        <v>6</v>
      </c>
    </row>
    <row r="772" spans="1:10" ht="72" customHeight="1">
      <c r="A772" s="73"/>
      <c r="B772" s="76"/>
      <c r="C772" s="77"/>
      <c r="D772" s="7" t="s">
        <v>59</v>
      </c>
      <c r="E772" s="9">
        <v>0</v>
      </c>
      <c r="F772" s="9">
        <v>0</v>
      </c>
      <c r="G772" s="9">
        <v>3</v>
      </c>
      <c r="H772" s="9">
        <v>0</v>
      </c>
      <c r="I772" s="9">
        <v>0</v>
      </c>
      <c r="J772" s="4">
        <f t="shared" si="25"/>
        <v>3</v>
      </c>
    </row>
    <row r="773" spans="1:10" ht="20.25" customHeight="1">
      <c r="A773" s="73">
        <v>3</v>
      </c>
      <c r="B773" s="74" t="s">
        <v>444</v>
      </c>
      <c r="C773" s="77" t="s">
        <v>457</v>
      </c>
      <c r="D773" s="7" t="s">
        <v>55</v>
      </c>
      <c r="E773" s="8">
        <v>9</v>
      </c>
      <c r="F773" s="8">
        <v>10</v>
      </c>
      <c r="G773" s="8">
        <v>12</v>
      </c>
      <c r="H773" s="8">
        <v>12</v>
      </c>
      <c r="I773" s="8">
        <v>12</v>
      </c>
      <c r="J773" s="4">
        <f t="shared" si="25"/>
        <v>55</v>
      </c>
    </row>
    <row r="774" spans="1:10" ht="24.75" customHeight="1">
      <c r="A774" s="73"/>
      <c r="B774" s="75"/>
      <c r="C774" s="77"/>
      <c r="D774" s="7" t="s">
        <v>56</v>
      </c>
      <c r="E774" s="9">
        <v>0</v>
      </c>
      <c r="F774" s="9">
        <v>0</v>
      </c>
      <c r="G774" s="9">
        <v>0</v>
      </c>
      <c r="H774" s="9">
        <v>0</v>
      </c>
      <c r="I774" s="9">
        <v>0</v>
      </c>
      <c r="J774" s="4">
        <f t="shared" si="25"/>
        <v>0</v>
      </c>
    </row>
    <row r="775" spans="1:10" ht="24.75" customHeight="1">
      <c r="A775" s="73"/>
      <c r="B775" s="75"/>
      <c r="C775" s="77"/>
      <c r="D775" s="7" t="s">
        <v>57</v>
      </c>
      <c r="E775" s="9">
        <v>4</v>
      </c>
      <c r="F775" s="9">
        <v>4</v>
      </c>
      <c r="G775" s="9">
        <v>5</v>
      </c>
      <c r="H775" s="9">
        <v>5</v>
      </c>
      <c r="I775" s="9">
        <v>5</v>
      </c>
      <c r="J775" s="4">
        <f t="shared" si="25"/>
        <v>23</v>
      </c>
    </row>
    <row r="776" spans="1:10" ht="24.75" customHeight="1">
      <c r="A776" s="73"/>
      <c r="B776" s="75"/>
      <c r="C776" s="77"/>
      <c r="D776" s="7" t="s">
        <v>58</v>
      </c>
      <c r="E776" s="9">
        <v>3</v>
      </c>
      <c r="F776" s="9">
        <v>4</v>
      </c>
      <c r="G776" s="9">
        <v>5</v>
      </c>
      <c r="H776" s="9">
        <v>5</v>
      </c>
      <c r="I776" s="9">
        <v>5</v>
      </c>
      <c r="J776" s="4">
        <f t="shared" si="25"/>
        <v>22</v>
      </c>
    </row>
    <row r="777" spans="1:10" ht="22.5" customHeight="1">
      <c r="A777" s="73"/>
      <c r="B777" s="76"/>
      <c r="C777" s="77"/>
      <c r="D777" s="7" t="s">
        <v>59</v>
      </c>
      <c r="E777" s="9">
        <v>2</v>
      </c>
      <c r="F777" s="9">
        <v>2</v>
      </c>
      <c r="G777" s="9">
        <v>2</v>
      </c>
      <c r="H777" s="9">
        <v>2</v>
      </c>
      <c r="I777" s="9">
        <v>2</v>
      </c>
      <c r="J777" s="4">
        <f t="shared" si="25"/>
        <v>10</v>
      </c>
    </row>
    <row r="778" spans="1:10" ht="25.5" customHeight="1">
      <c r="A778" s="73">
        <v>4</v>
      </c>
      <c r="B778" s="74" t="s">
        <v>211</v>
      </c>
      <c r="C778" s="77" t="s">
        <v>510</v>
      </c>
      <c r="D778" s="7" t="s">
        <v>55</v>
      </c>
      <c r="E778" s="8">
        <v>7</v>
      </c>
      <c r="F778" s="8">
        <v>8</v>
      </c>
      <c r="G778" s="8">
        <v>8</v>
      </c>
      <c r="H778" s="8">
        <v>8</v>
      </c>
      <c r="I778" s="8">
        <v>8</v>
      </c>
      <c r="J778" s="4">
        <f t="shared" si="25"/>
        <v>39</v>
      </c>
    </row>
    <row r="779" spans="1:10" ht="25.5" customHeight="1">
      <c r="A779" s="73"/>
      <c r="B779" s="75"/>
      <c r="C779" s="77"/>
      <c r="D779" s="7" t="s">
        <v>56</v>
      </c>
      <c r="E779" s="9">
        <v>0</v>
      </c>
      <c r="F779" s="9">
        <v>0</v>
      </c>
      <c r="G779" s="9">
        <v>0</v>
      </c>
      <c r="H779" s="9">
        <v>0</v>
      </c>
      <c r="I779" s="9">
        <v>0</v>
      </c>
      <c r="J779" s="4">
        <f t="shared" si="25"/>
        <v>0</v>
      </c>
    </row>
    <row r="780" spans="1:10" ht="25.5" customHeight="1">
      <c r="A780" s="73"/>
      <c r="B780" s="75"/>
      <c r="C780" s="77"/>
      <c r="D780" s="7" t="s">
        <v>57</v>
      </c>
      <c r="E780" s="9">
        <v>4</v>
      </c>
      <c r="F780" s="9">
        <v>4</v>
      </c>
      <c r="G780" s="9">
        <v>4</v>
      </c>
      <c r="H780" s="9">
        <v>4</v>
      </c>
      <c r="I780" s="9">
        <v>4</v>
      </c>
      <c r="J780" s="4">
        <f t="shared" si="25"/>
        <v>20</v>
      </c>
    </row>
    <row r="781" spans="1:10" ht="25.5" customHeight="1">
      <c r="A781" s="73"/>
      <c r="B781" s="75"/>
      <c r="C781" s="77"/>
      <c r="D781" s="7" t="s">
        <v>58</v>
      </c>
      <c r="E781" s="9">
        <v>2</v>
      </c>
      <c r="F781" s="9">
        <v>3</v>
      </c>
      <c r="G781" s="9">
        <v>3</v>
      </c>
      <c r="H781" s="9">
        <v>3</v>
      </c>
      <c r="I781" s="9">
        <v>3</v>
      </c>
      <c r="J781" s="4">
        <f t="shared" si="25"/>
        <v>14</v>
      </c>
    </row>
    <row r="782" spans="1:10" ht="25.5" customHeight="1">
      <c r="A782" s="73"/>
      <c r="B782" s="76"/>
      <c r="C782" s="77"/>
      <c r="D782" s="7" t="s">
        <v>59</v>
      </c>
      <c r="E782" s="9">
        <v>1</v>
      </c>
      <c r="F782" s="9">
        <v>1</v>
      </c>
      <c r="G782" s="9">
        <v>1</v>
      </c>
      <c r="H782" s="9">
        <v>1</v>
      </c>
      <c r="I782" s="9">
        <v>1</v>
      </c>
      <c r="J782" s="4">
        <f t="shared" si="25"/>
        <v>5</v>
      </c>
    </row>
    <row r="783" spans="1:10" ht="25.5" customHeight="1">
      <c r="A783" s="73">
        <v>5</v>
      </c>
      <c r="B783" s="74" t="s">
        <v>445</v>
      </c>
      <c r="C783" s="77" t="s">
        <v>82</v>
      </c>
      <c r="D783" s="7" t="s">
        <v>55</v>
      </c>
      <c r="E783" s="8">
        <v>0</v>
      </c>
      <c r="F783" s="8">
        <v>0</v>
      </c>
      <c r="G783" s="8">
        <v>0</v>
      </c>
      <c r="H783" s="8">
        <v>0</v>
      </c>
      <c r="I783" s="8">
        <v>0</v>
      </c>
      <c r="J783" s="4">
        <f t="shared" si="25"/>
        <v>0</v>
      </c>
    </row>
    <row r="784" spans="1:10" ht="25.5" customHeight="1">
      <c r="A784" s="73"/>
      <c r="B784" s="75"/>
      <c r="C784" s="77"/>
      <c r="D784" s="7" t="s">
        <v>56</v>
      </c>
      <c r="E784" s="9">
        <v>0</v>
      </c>
      <c r="F784" s="9">
        <v>0</v>
      </c>
      <c r="G784" s="9">
        <v>0</v>
      </c>
      <c r="H784" s="9">
        <v>0</v>
      </c>
      <c r="I784" s="9">
        <v>0</v>
      </c>
      <c r="J784" s="4">
        <f t="shared" si="25"/>
        <v>0</v>
      </c>
    </row>
    <row r="785" spans="1:10" ht="25.5" customHeight="1">
      <c r="A785" s="73"/>
      <c r="B785" s="75"/>
      <c r="C785" s="77"/>
      <c r="D785" s="7" t="s">
        <v>57</v>
      </c>
      <c r="E785" s="9">
        <v>0</v>
      </c>
      <c r="F785" s="9">
        <v>0</v>
      </c>
      <c r="G785" s="9">
        <v>0</v>
      </c>
      <c r="H785" s="9">
        <v>0</v>
      </c>
      <c r="I785" s="9">
        <v>0</v>
      </c>
      <c r="J785" s="4">
        <f t="shared" si="25"/>
        <v>0</v>
      </c>
    </row>
    <row r="786" spans="1:10" ht="25.5" customHeight="1">
      <c r="A786" s="73"/>
      <c r="B786" s="75"/>
      <c r="C786" s="77"/>
      <c r="D786" s="7" t="s">
        <v>58</v>
      </c>
      <c r="E786" s="9">
        <v>0</v>
      </c>
      <c r="F786" s="9">
        <v>0</v>
      </c>
      <c r="G786" s="9">
        <v>0</v>
      </c>
      <c r="H786" s="9">
        <v>0</v>
      </c>
      <c r="I786" s="9">
        <v>0</v>
      </c>
      <c r="J786" s="4">
        <f t="shared" si="25"/>
        <v>0</v>
      </c>
    </row>
    <row r="787" spans="1:10" ht="25.5" customHeight="1">
      <c r="A787" s="73"/>
      <c r="B787" s="76"/>
      <c r="C787" s="77"/>
      <c r="D787" s="7" t="s">
        <v>59</v>
      </c>
      <c r="E787" s="9">
        <v>0</v>
      </c>
      <c r="F787" s="9">
        <v>0</v>
      </c>
      <c r="G787" s="9">
        <v>0</v>
      </c>
      <c r="H787" s="9">
        <v>0</v>
      </c>
      <c r="I787" s="9">
        <v>0</v>
      </c>
      <c r="J787" s="4">
        <f t="shared" si="25"/>
        <v>0</v>
      </c>
    </row>
    <row r="788" spans="1:10" ht="25.5" customHeight="1">
      <c r="A788" s="73">
        <v>6</v>
      </c>
      <c r="B788" s="74" t="s">
        <v>446</v>
      </c>
      <c r="C788" s="77" t="s">
        <v>412</v>
      </c>
      <c r="D788" s="7" t="s">
        <v>55</v>
      </c>
      <c r="E788" s="8">
        <v>0</v>
      </c>
      <c r="F788" s="8">
        <v>0</v>
      </c>
      <c r="G788" s="8">
        <v>0</v>
      </c>
      <c r="H788" s="8">
        <v>0</v>
      </c>
      <c r="I788" s="8">
        <v>32</v>
      </c>
      <c r="J788" s="4">
        <f t="shared" si="25"/>
        <v>32</v>
      </c>
    </row>
    <row r="789" spans="1:10" ht="25.5" customHeight="1">
      <c r="A789" s="73"/>
      <c r="B789" s="75"/>
      <c r="C789" s="77"/>
      <c r="D789" s="7" t="s">
        <v>56</v>
      </c>
      <c r="E789" s="9">
        <v>0</v>
      </c>
      <c r="F789" s="9">
        <v>0</v>
      </c>
      <c r="G789" s="9">
        <v>0</v>
      </c>
      <c r="H789" s="9">
        <v>0</v>
      </c>
      <c r="I789" s="9">
        <v>0</v>
      </c>
      <c r="J789" s="4">
        <f t="shared" si="25"/>
        <v>0</v>
      </c>
    </row>
    <row r="790" spans="1:10" ht="25.5" customHeight="1">
      <c r="A790" s="73"/>
      <c r="B790" s="75"/>
      <c r="C790" s="77"/>
      <c r="D790" s="7" t="s">
        <v>57</v>
      </c>
      <c r="E790" s="9">
        <v>0</v>
      </c>
      <c r="F790" s="9">
        <v>0</v>
      </c>
      <c r="G790" s="9">
        <v>0</v>
      </c>
      <c r="H790" s="9">
        <v>0</v>
      </c>
      <c r="I790" s="9">
        <v>25</v>
      </c>
      <c r="J790" s="4">
        <f t="shared" si="25"/>
        <v>25</v>
      </c>
    </row>
    <row r="791" spans="1:10" ht="25.5" customHeight="1">
      <c r="A791" s="73"/>
      <c r="B791" s="75"/>
      <c r="C791" s="77"/>
      <c r="D791" s="7" t="s">
        <v>58</v>
      </c>
      <c r="E791" s="9">
        <v>0</v>
      </c>
      <c r="F791" s="9">
        <v>0</v>
      </c>
      <c r="G791" s="9">
        <v>0</v>
      </c>
      <c r="H791" s="9">
        <v>0</v>
      </c>
      <c r="I791" s="9">
        <v>5</v>
      </c>
      <c r="J791" s="4">
        <f t="shared" si="25"/>
        <v>5</v>
      </c>
    </row>
    <row r="792" spans="1:10" ht="25.5" customHeight="1">
      <c r="A792" s="73"/>
      <c r="B792" s="76"/>
      <c r="C792" s="77"/>
      <c r="D792" s="7" t="s">
        <v>59</v>
      </c>
      <c r="E792" s="9">
        <v>0</v>
      </c>
      <c r="F792" s="9">
        <v>0</v>
      </c>
      <c r="G792" s="9">
        <v>0</v>
      </c>
      <c r="H792" s="9">
        <v>0</v>
      </c>
      <c r="I792" s="9">
        <v>2</v>
      </c>
      <c r="J792" s="4">
        <f t="shared" si="25"/>
        <v>2</v>
      </c>
    </row>
    <row r="793" spans="1:10" ht="27.75" customHeight="1">
      <c r="A793" s="73">
        <v>7</v>
      </c>
      <c r="B793" s="74" t="s">
        <v>447</v>
      </c>
      <c r="C793" s="77" t="s">
        <v>317</v>
      </c>
      <c r="D793" s="7" t="s">
        <v>55</v>
      </c>
      <c r="E793" s="8">
        <v>7</v>
      </c>
      <c r="F793" s="8">
        <v>10</v>
      </c>
      <c r="G793" s="8">
        <v>12</v>
      </c>
      <c r="H793" s="8">
        <v>13</v>
      </c>
      <c r="I793" s="8">
        <v>13</v>
      </c>
      <c r="J793" s="4">
        <f t="shared" si="25"/>
        <v>55</v>
      </c>
    </row>
    <row r="794" spans="1:10" ht="27.75" customHeight="1">
      <c r="A794" s="73"/>
      <c r="B794" s="75"/>
      <c r="C794" s="77"/>
      <c r="D794" s="7" t="s">
        <v>56</v>
      </c>
      <c r="E794" s="9">
        <v>0</v>
      </c>
      <c r="F794" s="9">
        <v>0</v>
      </c>
      <c r="G794" s="9">
        <v>0</v>
      </c>
      <c r="H794" s="9">
        <v>0</v>
      </c>
      <c r="I794" s="9">
        <v>0</v>
      </c>
      <c r="J794" s="4">
        <f t="shared" si="25"/>
        <v>0</v>
      </c>
    </row>
    <row r="795" spans="1:10" ht="27.75" customHeight="1">
      <c r="A795" s="73"/>
      <c r="B795" s="75"/>
      <c r="C795" s="77"/>
      <c r="D795" s="7" t="s">
        <v>57</v>
      </c>
      <c r="E795" s="9">
        <v>7</v>
      </c>
      <c r="F795" s="9">
        <v>10</v>
      </c>
      <c r="G795" s="9">
        <v>12</v>
      </c>
      <c r="H795" s="9">
        <v>13</v>
      </c>
      <c r="I795" s="9">
        <v>13</v>
      </c>
      <c r="J795" s="4">
        <f t="shared" si="25"/>
        <v>55</v>
      </c>
    </row>
    <row r="796" spans="1:10" ht="27.75" customHeight="1">
      <c r="A796" s="73"/>
      <c r="B796" s="75"/>
      <c r="C796" s="77"/>
      <c r="D796" s="7" t="s">
        <v>58</v>
      </c>
      <c r="E796" s="9">
        <v>0</v>
      </c>
      <c r="F796" s="9">
        <v>0</v>
      </c>
      <c r="G796" s="9">
        <v>0</v>
      </c>
      <c r="H796" s="9">
        <v>0</v>
      </c>
      <c r="I796" s="9">
        <v>0</v>
      </c>
      <c r="J796" s="4">
        <f t="shared" si="25"/>
        <v>0</v>
      </c>
    </row>
    <row r="797" spans="1:10" ht="27.75" customHeight="1">
      <c r="A797" s="73"/>
      <c r="B797" s="76"/>
      <c r="C797" s="77"/>
      <c r="D797" s="7" t="s">
        <v>59</v>
      </c>
      <c r="E797" s="9">
        <v>0</v>
      </c>
      <c r="F797" s="9">
        <v>0</v>
      </c>
      <c r="G797" s="9">
        <v>0</v>
      </c>
      <c r="H797" s="9">
        <v>0</v>
      </c>
      <c r="I797" s="9">
        <v>0</v>
      </c>
      <c r="J797" s="4">
        <f t="shared" si="25"/>
        <v>0</v>
      </c>
    </row>
    <row r="798" spans="1:10" ht="25.5" customHeight="1">
      <c r="A798" s="73">
        <v>8</v>
      </c>
      <c r="B798" s="74" t="s">
        <v>483</v>
      </c>
      <c r="C798" s="77" t="s">
        <v>484</v>
      </c>
      <c r="D798" s="7" t="s">
        <v>55</v>
      </c>
      <c r="E798" s="8">
        <v>7</v>
      </c>
      <c r="F798" s="8">
        <v>8</v>
      </c>
      <c r="G798" s="8">
        <v>10</v>
      </c>
      <c r="H798" s="8">
        <v>11.5</v>
      </c>
      <c r="I798" s="8">
        <v>12</v>
      </c>
      <c r="J798" s="4">
        <f t="shared" si="25"/>
        <v>48.5</v>
      </c>
    </row>
    <row r="799" spans="1:10" ht="25.5" customHeight="1">
      <c r="A799" s="73"/>
      <c r="B799" s="75"/>
      <c r="C799" s="77"/>
      <c r="D799" s="7" t="s">
        <v>56</v>
      </c>
      <c r="E799" s="9">
        <v>0</v>
      </c>
      <c r="F799" s="9">
        <v>0</v>
      </c>
      <c r="G799" s="9">
        <v>0</v>
      </c>
      <c r="H799" s="9">
        <v>0</v>
      </c>
      <c r="I799" s="9">
        <v>0</v>
      </c>
      <c r="J799" s="4">
        <f t="shared" si="25"/>
        <v>0</v>
      </c>
    </row>
    <row r="800" spans="1:10" ht="25.5" customHeight="1">
      <c r="A800" s="73"/>
      <c r="B800" s="75"/>
      <c r="C800" s="77"/>
      <c r="D800" s="7" t="s">
        <v>57</v>
      </c>
      <c r="E800" s="9">
        <v>4</v>
      </c>
      <c r="F800" s="9">
        <v>5</v>
      </c>
      <c r="G800" s="9">
        <v>6</v>
      </c>
      <c r="H800" s="9">
        <v>7</v>
      </c>
      <c r="I800" s="9">
        <v>7</v>
      </c>
      <c r="J800" s="4">
        <f t="shared" si="25"/>
        <v>29</v>
      </c>
    </row>
    <row r="801" spans="1:10" ht="25.5" customHeight="1">
      <c r="A801" s="73"/>
      <c r="B801" s="75"/>
      <c r="C801" s="77"/>
      <c r="D801" s="7" t="s">
        <v>58</v>
      </c>
      <c r="E801" s="9">
        <v>2</v>
      </c>
      <c r="F801" s="9">
        <v>2</v>
      </c>
      <c r="G801" s="9">
        <v>3</v>
      </c>
      <c r="H801" s="9">
        <v>3</v>
      </c>
      <c r="I801" s="9">
        <v>3</v>
      </c>
      <c r="J801" s="4">
        <f t="shared" si="25"/>
        <v>13</v>
      </c>
    </row>
    <row r="802" spans="1:10" ht="25.5" customHeight="1">
      <c r="A802" s="73"/>
      <c r="B802" s="76"/>
      <c r="C802" s="77"/>
      <c r="D802" s="7" t="s">
        <v>59</v>
      </c>
      <c r="E802" s="9">
        <v>1</v>
      </c>
      <c r="F802" s="9">
        <v>1</v>
      </c>
      <c r="G802" s="9">
        <v>1</v>
      </c>
      <c r="H802" s="9">
        <v>1.5</v>
      </c>
      <c r="I802" s="9">
        <v>2</v>
      </c>
      <c r="J802" s="4">
        <f t="shared" si="25"/>
        <v>6.5</v>
      </c>
    </row>
    <row r="803" spans="1:10" ht="25.5" customHeight="1">
      <c r="A803" s="73">
        <v>9</v>
      </c>
      <c r="B803" s="74" t="s">
        <v>448</v>
      </c>
      <c r="C803" s="77" t="s">
        <v>485</v>
      </c>
      <c r="D803" s="7" t="s">
        <v>55</v>
      </c>
      <c r="E803" s="8">
        <v>5</v>
      </c>
      <c r="F803" s="8">
        <v>7</v>
      </c>
      <c r="G803" s="8">
        <v>7</v>
      </c>
      <c r="H803" s="8">
        <v>8</v>
      </c>
      <c r="I803" s="8">
        <v>9</v>
      </c>
      <c r="J803" s="4">
        <f t="shared" si="25"/>
        <v>36</v>
      </c>
    </row>
    <row r="804" spans="1:10" ht="25.5" customHeight="1">
      <c r="A804" s="73"/>
      <c r="B804" s="75"/>
      <c r="C804" s="77"/>
      <c r="D804" s="7" t="s">
        <v>56</v>
      </c>
      <c r="E804" s="9">
        <v>0</v>
      </c>
      <c r="F804" s="9">
        <v>0</v>
      </c>
      <c r="G804" s="9">
        <v>0</v>
      </c>
      <c r="H804" s="9">
        <v>0</v>
      </c>
      <c r="I804" s="9">
        <v>0</v>
      </c>
      <c r="J804" s="4">
        <f t="shared" si="25"/>
        <v>0</v>
      </c>
    </row>
    <row r="805" spans="1:10" ht="25.5" customHeight="1">
      <c r="A805" s="73"/>
      <c r="B805" s="75"/>
      <c r="C805" s="77"/>
      <c r="D805" s="7" t="s">
        <v>57</v>
      </c>
      <c r="E805" s="9">
        <v>3</v>
      </c>
      <c r="F805" s="9">
        <v>4</v>
      </c>
      <c r="G805" s="9">
        <v>4</v>
      </c>
      <c r="H805" s="9">
        <v>5</v>
      </c>
      <c r="I805" s="9">
        <v>5</v>
      </c>
      <c r="J805" s="4">
        <f t="shared" si="25"/>
        <v>21</v>
      </c>
    </row>
    <row r="806" spans="1:10" ht="25.5" customHeight="1">
      <c r="A806" s="73"/>
      <c r="B806" s="75"/>
      <c r="C806" s="77"/>
      <c r="D806" s="7" t="s">
        <v>58</v>
      </c>
      <c r="E806" s="9">
        <v>0</v>
      </c>
      <c r="F806" s="9">
        <v>0</v>
      </c>
      <c r="G806" s="9">
        <v>0</v>
      </c>
      <c r="H806" s="9">
        <v>0</v>
      </c>
      <c r="I806" s="9">
        <v>0</v>
      </c>
      <c r="J806" s="4">
        <f t="shared" si="25"/>
        <v>0</v>
      </c>
    </row>
    <row r="807" spans="1:10" ht="25.5" customHeight="1">
      <c r="A807" s="73"/>
      <c r="B807" s="76"/>
      <c r="C807" s="77"/>
      <c r="D807" s="7" t="s">
        <v>59</v>
      </c>
      <c r="E807" s="9">
        <v>2</v>
      </c>
      <c r="F807" s="9">
        <v>3</v>
      </c>
      <c r="G807" s="9">
        <v>3</v>
      </c>
      <c r="H807" s="9">
        <v>3</v>
      </c>
      <c r="I807" s="9">
        <v>4</v>
      </c>
      <c r="J807" s="4">
        <f t="shared" si="25"/>
        <v>15</v>
      </c>
    </row>
    <row r="808" spans="1:10" ht="27" customHeight="1">
      <c r="A808" s="86" t="s">
        <v>27</v>
      </c>
      <c r="B808" s="87"/>
      <c r="C808" s="87"/>
      <c r="D808" s="88"/>
      <c r="E808" s="8">
        <f>E803+E798+E793+E788+E783+E778+E773+E763</f>
        <v>66</v>
      </c>
      <c r="F808" s="8">
        <f>F803+F798+F793+F788+F783+F778+F773+F763</f>
        <v>83</v>
      </c>
      <c r="G808" s="8">
        <f>G803+G798+G793+G788+G783+G778+G773+G763+G768</f>
        <v>113</v>
      </c>
      <c r="H808" s="8">
        <f>H803+H798+H793+H788+H783+H778+H773+H763+H768</f>
        <v>102.5</v>
      </c>
      <c r="I808" s="8">
        <f>I803+I798+I793+I788+I783+I778+I773+I763+I768</f>
        <v>141</v>
      </c>
      <c r="J808" s="4">
        <f t="shared" si="25"/>
        <v>505.5</v>
      </c>
    </row>
    <row r="809" spans="1:11" ht="25.5" customHeight="1">
      <c r="A809" s="25"/>
      <c r="B809" s="26"/>
      <c r="C809" s="26"/>
      <c r="D809" s="27" t="s">
        <v>56</v>
      </c>
      <c r="E809" s="28">
        <f>E764+E769+E774+E779+E784+E789+E794+E799+E804</f>
        <v>0</v>
      </c>
      <c r="F809" s="28">
        <f>F764+F769+F774+F779+F784+F789+F794+F799+F804</f>
        <v>0</v>
      </c>
      <c r="G809" s="28">
        <f>G764+G769+G774+G779+G784+G789+G794+G799+G804</f>
        <v>0</v>
      </c>
      <c r="H809" s="28">
        <f>H764+H769+H774+H779+H784+H789+H794+H799+H804</f>
        <v>0</v>
      </c>
      <c r="I809" s="28">
        <f>I764+I769+I774+I779+I784+I789+I794+I799+I804</f>
        <v>0</v>
      </c>
      <c r="J809" s="4">
        <f t="shared" si="25"/>
        <v>0</v>
      </c>
      <c r="K809" s="14"/>
    </row>
    <row r="810" spans="1:11" ht="25.5" customHeight="1">
      <c r="A810" s="29"/>
      <c r="B810" s="30"/>
      <c r="C810" s="30"/>
      <c r="D810" s="31" t="s">
        <v>57</v>
      </c>
      <c r="E810" s="28">
        <f aca="true" t="shared" si="26" ref="E810:I812">E765+E770+E775+E780+E785+E790+E795+E800+E805</f>
        <v>53</v>
      </c>
      <c r="F810" s="28">
        <f t="shared" si="26"/>
        <v>67</v>
      </c>
      <c r="G810" s="28">
        <f t="shared" si="26"/>
        <v>86</v>
      </c>
      <c r="H810" s="28">
        <f t="shared" si="26"/>
        <v>84</v>
      </c>
      <c r="I810" s="28">
        <f t="shared" si="26"/>
        <v>114</v>
      </c>
      <c r="J810" s="4">
        <f t="shared" si="25"/>
        <v>404</v>
      </c>
      <c r="K810" s="14"/>
    </row>
    <row r="811" spans="1:11" ht="25.5" customHeight="1">
      <c r="A811" s="29"/>
      <c r="B811" s="30"/>
      <c r="C811" s="30"/>
      <c r="D811" s="31" t="s">
        <v>58</v>
      </c>
      <c r="E811" s="28">
        <f t="shared" si="26"/>
        <v>7</v>
      </c>
      <c r="F811" s="28">
        <f t="shared" si="26"/>
        <v>9</v>
      </c>
      <c r="G811" s="28">
        <f t="shared" si="26"/>
        <v>17</v>
      </c>
      <c r="H811" s="28">
        <f t="shared" si="26"/>
        <v>11</v>
      </c>
      <c r="I811" s="28">
        <f t="shared" si="26"/>
        <v>16</v>
      </c>
      <c r="J811" s="4">
        <f t="shared" si="25"/>
        <v>60</v>
      </c>
      <c r="K811" s="14"/>
    </row>
    <row r="812" spans="1:11" ht="25.5" customHeight="1">
      <c r="A812" s="29"/>
      <c r="B812" s="30"/>
      <c r="C812" s="30"/>
      <c r="D812" s="31" t="s">
        <v>59</v>
      </c>
      <c r="E812" s="28">
        <f t="shared" si="26"/>
        <v>6</v>
      </c>
      <c r="F812" s="28">
        <f t="shared" si="26"/>
        <v>7</v>
      </c>
      <c r="G812" s="28">
        <f t="shared" si="26"/>
        <v>10</v>
      </c>
      <c r="H812" s="28">
        <f t="shared" si="26"/>
        <v>7.5</v>
      </c>
      <c r="I812" s="28">
        <f t="shared" si="26"/>
        <v>11</v>
      </c>
      <c r="J812" s="4">
        <f t="shared" si="25"/>
        <v>41.5</v>
      </c>
      <c r="K812" s="14"/>
    </row>
    <row r="813" spans="1:10" ht="27" customHeight="1">
      <c r="A813" s="69" t="s">
        <v>212</v>
      </c>
      <c r="B813" s="107"/>
      <c r="C813" s="107"/>
      <c r="D813" s="107"/>
      <c r="E813" s="107"/>
      <c r="F813" s="107"/>
      <c r="G813" s="107"/>
      <c r="H813" s="107"/>
      <c r="I813" s="107"/>
      <c r="J813" s="108"/>
    </row>
    <row r="814" spans="1:11" ht="24.75" customHeight="1">
      <c r="A814" s="111">
        <v>1</v>
      </c>
      <c r="B814" s="67" t="s">
        <v>527</v>
      </c>
      <c r="C814" s="67" t="s">
        <v>513</v>
      </c>
      <c r="D814" s="7" t="s">
        <v>55</v>
      </c>
      <c r="E814" s="10">
        <f>E815+E816+E817+E818</f>
        <v>1</v>
      </c>
      <c r="F814" s="10">
        <f>F815+F816+F817+F818</f>
        <v>1</v>
      </c>
      <c r="G814" s="10">
        <f>G815+G816+G817+G818</f>
        <v>1.1</v>
      </c>
      <c r="H814" s="10">
        <f>H815+H816+H817+H818</f>
        <v>1.2</v>
      </c>
      <c r="I814" s="10">
        <f>I815+I816+I817+I818</f>
        <v>1.3</v>
      </c>
      <c r="J814" s="4">
        <f t="shared" si="25"/>
        <v>5.6</v>
      </c>
      <c r="K814" s="14"/>
    </row>
    <row r="815" spans="1:11" ht="24.75" customHeight="1">
      <c r="A815" s="75"/>
      <c r="B815" s="112"/>
      <c r="C815" s="112"/>
      <c r="D815" s="7" t="s">
        <v>56</v>
      </c>
      <c r="E815" s="11">
        <v>0</v>
      </c>
      <c r="F815" s="11">
        <v>0</v>
      </c>
      <c r="G815" s="11">
        <v>0</v>
      </c>
      <c r="H815" s="11">
        <v>0</v>
      </c>
      <c r="I815" s="11">
        <v>0</v>
      </c>
      <c r="J815" s="4">
        <f t="shared" si="25"/>
        <v>0</v>
      </c>
      <c r="K815" s="14"/>
    </row>
    <row r="816" spans="1:10" ht="24.75" customHeight="1">
      <c r="A816" s="75"/>
      <c r="B816" s="112"/>
      <c r="C816" s="112"/>
      <c r="D816" s="7" t="s">
        <v>57</v>
      </c>
      <c r="E816" s="11">
        <v>1</v>
      </c>
      <c r="F816" s="11">
        <v>1</v>
      </c>
      <c r="G816" s="11">
        <v>1.1</v>
      </c>
      <c r="H816" s="11">
        <v>1.2</v>
      </c>
      <c r="I816" s="11">
        <v>1.3</v>
      </c>
      <c r="J816" s="4">
        <f t="shared" si="25"/>
        <v>5.6</v>
      </c>
    </row>
    <row r="817" spans="1:10" ht="24.75" customHeight="1">
      <c r="A817" s="75"/>
      <c r="B817" s="112"/>
      <c r="C817" s="112"/>
      <c r="D817" s="7" t="s">
        <v>58</v>
      </c>
      <c r="E817" s="11">
        <v>0</v>
      </c>
      <c r="F817" s="11">
        <v>0</v>
      </c>
      <c r="G817" s="11">
        <v>0</v>
      </c>
      <c r="H817" s="11">
        <v>0</v>
      </c>
      <c r="I817" s="11">
        <v>0</v>
      </c>
      <c r="J817" s="4">
        <f t="shared" si="25"/>
        <v>0</v>
      </c>
    </row>
    <row r="818" spans="1:10" ht="24.75" customHeight="1">
      <c r="A818" s="76"/>
      <c r="B818" s="113"/>
      <c r="C818" s="113"/>
      <c r="D818" s="7" t="s">
        <v>59</v>
      </c>
      <c r="E818" s="11">
        <v>0</v>
      </c>
      <c r="F818" s="11">
        <v>0</v>
      </c>
      <c r="G818" s="11">
        <v>0</v>
      </c>
      <c r="H818" s="11">
        <v>0</v>
      </c>
      <c r="I818" s="11">
        <v>0</v>
      </c>
      <c r="J818" s="4">
        <f t="shared" si="25"/>
        <v>0</v>
      </c>
    </row>
    <row r="819" spans="1:10" ht="27" customHeight="1">
      <c r="A819" s="111">
        <v>2</v>
      </c>
      <c r="B819" s="67" t="s">
        <v>528</v>
      </c>
      <c r="C819" s="67" t="s">
        <v>344</v>
      </c>
      <c r="D819" s="7" t="s">
        <v>55</v>
      </c>
      <c r="E819" s="10">
        <f>E820+E821+E822+E823</f>
        <v>0</v>
      </c>
      <c r="F819" s="10">
        <f>F820+F821+F822+F823</f>
        <v>0</v>
      </c>
      <c r="G819" s="10">
        <f>G820+G821+G822+G823</f>
        <v>0</v>
      </c>
      <c r="H819" s="10">
        <f>H820+H821+H822+H823</f>
        <v>0</v>
      </c>
      <c r="I819" s="10">
        <f>I820+I821+I822+I823</f>
        <v>0</v>
      </c>
      <c r="J819" s="4">
        <f t="shared" si="25"/>
        <v>0</v>
      </c>
    </row>
    <row r="820" spans="1:10" ht="27" customHeight="1">
      <c r="A820" s="75"/>
      <c r="B820" s="112"/>
      <c r="C820" s="68"/>
      <c r="D820" s="7" t="s">
        <v>56</v>
      </c>
      <c r="E820" s="11">
        <v>0</v>
      </c>
      <c r="F820" s="11">
        <v>0</v>
      </c>
      <c r="G820" s="11">
        <v>0</v>
      </c>
      <c r="H820" s="11">
        <v>0</v>
      </c>
      <c r="I820" s="11">
        <v>0</v>
      </c>
      <c r="J820" s="4">
        <f t="shared" si="25"/>
        <v>0</v>
      </c>
    </row>
    <row r="821" spans="1:10" ht="27" customHeight="1">
      <c r="A821" s="75"/>
      <c r="B821" s="112"/>
      <c r="C821" s="68"/>
      <c r="D821" s="7" t="s">
        <v>57</v>
      </c>
      <c r="E821" s="11">
        <v>0</v>
      </c>
      <c r="F821" s="11">
        <v>0</v>
      </c>
      <c r="G821" s="11">
        <v>0</v>
      </c>
      <c r="H821" s="11">
        <v>0</v>
      </c>
      <c r="I821" s="11">
        <v>0</v>
      </c>
      <c r="J821" s="4">
        <f t="shared" si="25"/>
        <v>0</v>
      </c>
    </row>
    <row r="822" spans="1:10" ht="27" customHeight="1">
      <c r="A822" s="75"/>
      <c r="B822" s="112"/>
      <c r="C822" s="68"/>
      <c r="D822" s="7" t="s">
        <v>58</v>
      </c>
      <c r="E822" s="11">
        <v>0</v>
      </c>
      <c r="F822" s="11">
        <v>0</v>
      </c>
      <c r="G822" s="11">
        <v>0</v>
      </c>
      <c r="H822" s="11">
        <v>0</v>
      </c>
      <c r="I822" s="11">
        <v>0</v>
      </c>
      <c r="J822" s="4">
        <f t="shared" si="25"/>
        <v>0</v>
      </c>
    </row>
    <row r="823" spans="1:10" ht="43.5" customHeight="1">
      <c r="A823" s="76"/>
      <c r="B823" s="113"/>
      <c r="C823" s="51" t="s">
        <v>343</v>
      </c>
      <c r="D823" s="7" t="s">
        <v>59</v>
      </c>
      <c r="E823" s="11">
        <v>0</v>
      </c>
      <c r="F823" s="11">
        <v>0</v>
      </c>
      <c r="G823" s="11">
        <v>0</v>
      </c>
      <c r="H823" s="11">
        <v>0</v>
      </c>
      <c r="I823" s="11">
        <v>0</v>
      </c>
      <c r="J823" s="4">
        <f t="shared" si="25"/>
        <v>0</v>
      </c>
    </row>
    <row r="824" spans="1:10" ht="24.75" customHeight="1">
      <c r="A824" s="111">
        <v>3</v>
      </c>
      <c r="B824" s="67" t="s">
        <v>529</v>
      </c>
      <c r="C824" s="67" t="s">
        <v>213</v>
      </c>
      <c r="D824" s="7" t="s">
        <v>55</v>
      </c>
      <c r="E824" s="10">
        <f>E825+E826+E827+E828</f>
        <v>120</v>
      </c>
      <c r="F824" s="10">
        <f>F825+F826+F827+F828</f>
        <v>120</v>
      </c>
      <c r="G824" s="10">
        <f>G825+G826+G827+G828</f>
        <v>120</v>
      </c>
      <c r="H824" s="10">
        <f>H825+H826+H827+H828</f>
        <v>125</v>
      </c>
      <c r="I824" s="10">
        <f>I825+I826+I827+I828</f>
        <v>125</v>
      </c>
      <c r="J824" s="4">
        <f t="shared" si="25"/>
        <v>610</v>
      </c>
    </row>
    <row r="825" spans="1:10" ht="24.75" customHeight="1">
      <c r="A825" s="75"/>
      <c r="B825" s="112"/>
      <c r="C825" s="112"/>
      <c r="D825" s="7" t="s">
        <v>56</v>
      </c>
      <c r="E825" s="11">
        <v>0</v>
      </c>
      <c r="F825" s="11">
        <v>0</v>
      </c>
      <c r="G825" s="11">
        <v>0</v>
      </c>
      <c r="H825" s="11">
        <v>0</v>
      </c>
      <c r="I825" s="11">
        <v>0</v>
      </c>
      <c r="J825" s="4">
        <f t="shared" si="25"/>
        <v>0</v>
      </c>
    </row>
    <row r="826" spans="1:10" ht="24.75" customHeight="1">
      <c r="A826" s="75"/>
      <c r="B826" s="112"/>
      <c r="C826" s="112"/>
      <c r="D826" s="7" t="s">
        <v>57</v>
      </c>
      <c r="E826" s="11">
        <v>0</v>
      </c>
      <c r="F826" s="11">
        <v>0</v>
      </c>
      <c r="G826" s="11">
        <v>0</v>
      </c>
      <c r="H826" s="11">
        <v>0</v>
      </c>
      <c r="I826" s="11">
        <v>0</v>
      </c>
      <c r="J826" s="4">
        <f t="shared" si="25"/>
        <v>0</v>
      </c>
    </row>
    <row r="827" spans="1:10" ht="24.75" customHeight="1">
      <c r="A827" s="75"/>
      <c r="B827" s="112"/>
      <c r="C827" s="112"/>
      <c r="D827" s="7" t="s">
        <v>58</v>
      </c>
      <c r="E827" s="11">
        <v>100</v>
      </c>
      <c r="F827" s="11">
        <v>100</v>
      </c>
      <c r="G827" s="11">
        <v>100</v>
      </c>
      <c r="H827" s="11">
        <v>100</v>
      </c>
      <c r="I827" s="11">
        <v>100</v>
      </c>
      <c r="J827" s="4">
        <f t="shared" si="25"/>
        <v>500</v>
      </c>
    </row>
    <row r="828" spans="1:10" ht="24.75" customHeight="1">
      <c r="A828" s="76"/>
      <c r="B828" s="113"/>
      <c r="C828" s="113"/>
      <c r="D828" s="7" t="s">
        <v>59</v>
      </c>
      <c r="E828" s="11">
        <v>20</v>
      </c>
      <c r="F828" s="11">
        <v>20</v>
      </c>
      <c r="G828" s="11">
        <v>20</v>
      </c>
      <c r="H828" s="11">
        <v>25</v>
      </c>
      <c r="I828" s="11">
        <v>25</v>
      </c>
      <c r="J828" s="4">
        <f t="shared" si="25"/>
        <v>110</v>
      </c>
    </row>
    <row r="829" spans="1:10" ht="24.75" customHeight="1">
      <c r="A829" s="111">
        <v>4</v>
      </c>
      <c r="B829" s="67" t="s">
        <v>511</v>
      </c>
      <c r="C829" s="67" t="s">
        <v>214</v>
      </c>
      <c r="D829" s="7" t="s">
        <v>55</v>
      </c>
      <c r="E829" s="10">
        <f>E830+E831+E832+E833</f>
        <v>32</v>
      </c>
      <c r="F829" s="10">
        <f>F830+F831+F832+F833</f>
        <v>35.4</v>
      </c>
      <c r="G829" s="10">
        <f>G830+G831+G832+G833</f>
        <v>37.9</v>
      </c>
      <c r="H829" s="10">
        <f>H830+H831+H832+H833</f>
        <v>40.4</v>
      </c>
      <c r="I829" s="10">
        <f>I830+I831+I832+I833</f>
        <v>43.1</v>
      </c>
      <c r="J829" s="4">
        <f t="shared" si="25"/>
        <v>188.8</v>
      </c>
    </row>
    <row r="830" spans="1:10" ht="24.75" customHeight="1">
      <c r="A830" s="75"/>
      <c r="B830" s="112"/>
      <c r="C830" s="112"/>
      <c r="D830" s="7" t="s">
        <v>56</v>
      </c>
      <c r="E830" s="11">
        <v>0</v>
      </c>
      <c r="F830" s="11">
        <v>0</v>
      </c>
      <c r="G830" s="11">
        <v>0</v>
      </c>
      <c r="H830" s="11">
        <v>0</v>
      </c>
      <c r="I830" s="11">
        <v>0</v>
      </c>
      <c r="J830" s="4">
        <f aca="true" t="shared" si="27" ref="J830:J893">SUM(E830:I830)</f>
        <v>0</v>
      </c>
    </row>
    <row r="831" spans="1:10" ht="24.75" customHeight="1">
      <c r="A831" s="75"/>
      <c r="B831" s="112"/>
      <c r="C831" s="112"/>
      <c r="D831" s="7" t="s">
        <v>57</v>
      </c>
      <c r="E831" s="11">
        <v>25</v>
      </c>
      <c r="F831" s="11">
        <v>26.4</v>
      </c>
      <c r="G831" s="11">
        <v>27.9</v>
      </c>
      <c r="H831" s="11">
        <v>29.4</v>
      </c>
      <c r="I831" s="11">
        <v>31.1</v>
      </c>
      <c r="J831" s="4">
        <f t="shared" si="27"/>
        <v>139.79999999999998</v>
      </c>
    </row>
    <row r="832" spans="1:10" ht="24.75" customHeight="1">
      <c r="A832" s="75"/>
      <c r="B832" s="112"/>
      <c r="C832" s="112"/>
      <c r="D832" s="7" t="s">
        <v>58</v>
      </c>
      <c r="E832" s="11">
        <v>5</v>
      </c>
      <c r="F832" s="11">
        <v>6</v>
      </c>
      <c r="G832" s="11">
        <v>7</v>
      </c>
      <c r="H832" s="11">
        <v>8</v>
      </c>
      <c r="I832" s="11">
        <v>9</v>
      </c>
      <c r="J832" s="4">
        <f t="shared" si="27"/>
        <v>35</v>
      </c>
    </row>
    <row r="833" spans="1:10" ht="24.75" customHeight="1">
      <c r="A833" s="76"/>
      <c r="B833" s="113"/>
      <c r="C833" s="113"/>
      <c r="D833" s="7" t="s">
        <v>59</v>
      </c>
      <c r="E833" s="11">
        <v>2</v>
      </c>
      <c r="F833" s="11">
        <v>3</v>
      </c>
      <c r="G833" s="11">
        <v>3</v>
      </c>
      <c r="H833" s="11">
        <v>3</v>
      </c>
      <c r="I833" s="11">
        <v>3</v>
      </c>
      <c r="J833" s="4">
        <f t="shared" si="27"/>
        <v>14</v>
      </c>
    </row>
    <row r="834" spans="1:10" ht="25.5" customHeight="1">
      <c r="A834" s="111">
        <v>5</v>
      </c>
      <c r="B834" s="67" t="s">
        <v>530</v>
      </c>
      <c r="C834" s="67" t="s">
        <v>513</v>
      </c>
      <c r="D834" s="7" t="s">
        <v>55</v>
      </c>
      <c r="E834" s="10">
        <f>E836+E835+E838+E837</f>
        <v>6</v>
      </c>
      <c r="F834" s="10">
        <f>F836+F835+F838+F837</f>
        <v>6.3</v>
      </c>
      <c r="G834" s="10">
        <f>G836+G835+G838+G837</f>
        <v>6.5</v>
      </c>
      <c r="H834" s="10">
        <f>H836+H835+H838+H837</f>
        <v>6.9</v>
      </c>
      <c r="I834" s="10">
        <f>I836+I835+I838+I837</f>
        <v>7.2</v>
      </c>
      <c r="J834" s="4">
        <f t="shared" si="27"/>
        <v>32.900000000000006</v>
      </c>
    </row>
    <row r="835" spans="1:10" ht="25.5" customHeight="1">
      <c r="A835" s="75"/>
      <c r="B835" s="112"/>
      <c r="C835" s="112"/>
      <c r="D835" s="7" t="s">
        <v>56</v>
      </c>
      <c r="E835" s="11">
        <v>0</v>
      </c>
      <c r="F835" s="11">
        <v>0</v>
      </c>
      <c r="G835" s="11">
        <v>0</v>
      </c>
      <c r="H835" s="11">
        <v>0</v>
      </c>
      <c r="I835" s="11">
        <v>0</v>
      </c>
      <c r="J835" s="4">
        <f t="shared" si="27"/>
        <v>0</v>
      </c>
    </row>
    <row r="836" spans="1:10" ht="25.5" customHeight="1">
      <c r="A836" s="75"/>
      <c r="B836" s="112"/>
      <c r="C836" s="112"/>
      <c r="D836" s="7" t="s">
        <v>57</v>
      </c>
      <c r="E836" s="11">
        <v>5</v>
      </c>
      <c r="F836" s="11">
        <v>5.3</v>
      </c>
      <c r="G836" s="11">
        <v>5.5</v>
      </c>
      <c r="H836" s="11">
        <v>5.9</v>
      </c>
      <c r="I836" s="11">
        <v>6.2</v>
      </c>
      <c r="J836" s="4">
        <f t="shared" si="27"/>
        <v>27.900000000000002</v>
      </c>
    </row>
    <row r="837" spans="1:10" ht="25.5" customHeight="1">
      <c r="A837" s="75"/>
      <c r="B837" s="112"/>
      <c r="C837" s="112"/>
      <c r="D837" s="7" t="s">
        <v>58</v>
      </c>
      <c r="E837" s="11">
        <v>0</v>
      </c>
      <c r="F837" s="11">
        <v>0</v>
      </c>
      <c r="G837" s="11">
        <v>0</v>
      </c>
      <c r="H837" s="11">
        <v>0</v>
      </c>
      <c r="I837" s="11">
        <v>0</v>
      </c>
      <c r="J837" s="4">
        <f t="shared" si="27"/>
        <v>0</v>
      </c>
    </row>
    <row r="838" spans="1:10" ht="25.5" customHeight="1">
      <c r="A838" s="76"/>
      <c r="B838" s="113"/>
      <c r="C838" s="113"/>
      <c r="D838" s="7" t="s">
        <v>59</v>
      </c>
      <c r="E838" s="11">
        <v>1</v>
      </c>
      <c r="F838" s="11">
        <v>1</v>
      </c>
      <c r="G838" s="11">
        <v>1</v>
      </c>
      <c r="H838" s="11">
        <v>1</v>
      </c>
      <c r="I838" s="11">
        <v>1</v>
      </c>
      <c r="J838" s="4">
        <f t="shared" si="27"/>
        <v>5</v>
      </c>
    </row>
    <row r="839" spans="1:10" ht="30" customHeight="1">
      <c r="A839" s="111">
        <v>6</v>
      </c>
      <c r="B839" s="52" t="s">
        <v>164</v>
      </c>
      <c r="C839" s="52" t="s">
        <v>166</v>
      </c>
      <c r="D839" s="7" t="s">
        <v>55</v>
      </c>
      <c r="E839" s="10">
        <f>E840+E841+E842+E843</f>
        <v>0</v>
      </c>
      <c r="F839" s="10">
        <f>F840+F841+F842+F843</f>
        <v>0</v>
      </c>
      <c r="G839" s="10">
        <f>G840+G841+G842+G843</f>
        <v>0</v>
      </c>
      <c r="H839" s="10">
        <f>H840+H841+H842+H843</f>
        <v>0</v>
      </c>
      <c r="I839" s="10">
        <f>I840+I841+I842+I843</f>
        <v>0</v>
      </c>
      <c r="J839" s="4">
        <f t="shared" si="27"/>
        <v>0</v>
      </c>
    </row>
    <row r="840" spans="1:10" ht="30" customHeight="1">
      <c r="A840" s="75"/>
      <c r="B840" s="68" t="s">
        <v>163</v>
      </c>
      <c r="C840" s="68" t="s">
        <v>165</v>
      </c>
      <c r="D840" s="7" t="s">
        <v>56</v>
      </c>
      <c r="E840" s="11">
        <v>0</v>
      </c>
      <c r="F840" s="11">
        <v>0</v>
      </c>
      <c r="G840" s="11">
        <v>0</v>
      </c>
      <c r="H840" s="11">
        <v>0</v>
      </c>
      <c r="I840" s="11">
        <v>0</v>
      </c>
      <c r="J840" s="4">
        <f t="shared" si="27"/>
        <v>0</v>
      </c>
    </row>
    <row r="841" spans="1:10" ht="30" customHeight="1">
      <c r="A841" s="75"/>
      <c r="B841" s="68"/>
      <c r="C841" s="68"/>
      <c r="D841" s="7" t="s">
        <v>57</v>
      </c>
      <c r="E841" s="11">
        <v>0</v>
      </c>
      <c r="F841" s="11">
        <v>0</v>
      </c>
      <c r="G841" s="11">
        <v>0</v>
      </c>
      <c r="H841" s="11">
        <v>0</v>
      </c>
      <c r="I841" s="11">
        <v>0</v>
      </c>
      <c r="J841" s="4">
        <f t="shared" si="27"/>
        <v>0</v>
      </c>
    </row>
    <row r="842" spans="1:10" ht="30" customHeight="1">
      <c r="A842" s="75"/>
      <c r="B842" s="68"/>
      <c r="C842" s="68"/>
      <c r="D842" s="7" t="s">
        <v>58</v>
      </c>
      <c r="E842" s="11">
        <v>0</v>
      </c>
      <c r="F842" s="11">
        <v>0</v>
      </c>
      <c r="G842" s="11">
        <v>0</v>
      </c>
      <c r="H842" s="11">
        <v>0</v>
      </c>
      <c r="I842" s="11">
        <v>0</v>
      </c>
      <c r="J842" s="4">
        <f t="shared" si="27"/>
        <v>0</v>
      </c>
    </row>
    <row r="843" spans="1:10" ht="30" customHeight="1">
      <c r="A843" s="76"/>
      <c r="B843" s="85"/>
      <c r="C843" s="85"/>
      <c r="D843" s="7" t="s">
        <v>59</v>
      </c>
      <c r="E843" s="11">
        <v>0</v>
      </c>
      <c r="F843" s="11">
        <v>0</v>
      </c>
      <c r="G843" s="11">
        <v>0</v>
      </c>
      <c r="H843" s="11">
        <v>0</v>
      </c>
      <c r="I843" s="11">
        <v>0</v>
      </c>
      <c r="J843" s="4">
        <f t="shared" si="27"/>
        <v>0</v>
      </c>
    </row>
    <row r="844" spans="1:10" ht="25.5" customHeight="1">
      <c r="A844" s="111">
        <v>7</v>
      </c>
      <c r="B844" s="67" t="s">
        <v>259</v>
      </c>
      <c r="C844" s="67" t="s">
        <v>214</v>
      </c>
      <c r="D844" s="7" t="s">
        <v>55</v>
      </c>
      <c r="E844" s="10">
        <f>E845+E846+E847+E848</f>
        <v>3</v>
      </c>
      <c r="F844" s="10">
        <f>F845+F846+F847+F848</f>
        <v>3.1</v>
      </c>
      <c r="G844" s="10">
        <f>G845+G846+G847+G848</f>
        <v>3.2</v>
      </c>
      <c r="H844" s="10">
        <f>H845+H846+H847+H848</f>
        <v>3.3</v>
      </c>
      <c r="I844" s="10">
        <f>I845+I846+I847+I848</f>
        <v>3.5</v>
      </c>
      <c r="J844" s="4">
        <f t="shared" si="27"/>
        <v>16.1</v>
      </c>
    </row>
    <row r="845" spans="1:10" ht="25.5" customHeight="1">
      <c r="A845" s="75"/>
      <c r="B845" s="112"/>
      <c r="C845" s="112"/>
      <c r="D845" s="7" t="s">
        <v>56</v>
      </c>
      <c r="E845" s="11">
        <v>0</v>
      </c>
      <c r="F845" s="11">
        <v>0</v>
      </c>
      <c r="G845" s="11">
        <v>0</v>
      </c>
      <c r="H845" s="11">
        <v>0</v>
      </c>
      <c r="I845" s="11">
        <v>0</v>
      </c>
      <c r="J845" s="4">
        <f t="shared" si="27"/>
        <v>0</v>
      </c>
    </row>
    <row r="846" spans="1:10" ht="25.5" customHeight="1">
      <c r="A846" s="75"/>
      <c r="B846" s="112"/>
      <c r="C846" s="112"/>
      <c r="D846" s="7" t="s">
        <v>57</v>
      </c>
      <c r="E846" s="11">
        <v>2</v>
      </c>
      <c r="F846" s="11">
        <v>2.1</v>
      </c>
      <c r="G846" s="11">
        <v>2.2</v>
      </c>
      <c r="H846" s="11">
        <v>2.3</v>
      </c>
      <c r="I846" s="11">
        <v>2.5</v>
      </c>
      <c r="J846" s="4">
        <f t="shared" si="27"/>
        <v>11.1</v>
      </c>
    </row>
    <row r="847" spans="1:10" ht="25.5" customHeight="1">
      <c r="A847" s="75"/>
      <c r="B847" s="112"/>
      <c r="C847" s="112"/>
      <c r="D847" s="7" t="s">
        <v>58</v>
      </c>
      <c r="E847" s="11">
        <v>1</v>
      </c>
      <c r="F847" s="11">
        <v>1</v>
      </c>
      <c r="G847" s="11">
        <v>1</v>
      </c>
      <c r="H847" s="11">
        <v>1</v>
      </c>
      <c r="I847" s="11">
        <v>1</v>
      </c>
      <c r="J847" s="4">
        <f t="shared" si="27"/>
        <v>5</v>
      </c>
    </row>
    <row r="848" spans="1:10" ht="25.5" customHeight="1">
      <c r="A848" s="76"/>
      <c r="B848" s="113"/>
      <c r="C848" s="113"/>
      <c r="D848" s="7" t="s">
        <v>59</v>
      </c>
      <c r="E848" s="11">
        <v>0</v>
      </c>
      <c r="F848" s="11">
        <v>0</v>
      </c>
      <c r="G848" s="11">
        <v>0</v>
      </c>
      <c r="H848" s="11">
        <v>0</v>
      </c>
      <c r="I848" s="11">
        <v>0</v>
      </c>
      <c r="J848" s="4">
        <f t="shared" si="27"/>
        <v>0</v>
      </c>
    </row>
    <row r="849" spans="1:10" ht="25.5" customHeight="1">
      <c r="A849" s="111">
        <v>8</v>
      </c>
      <c r="B849" s="67" t="s">
        <v>531</v>
      </c>
      <c r="C849" s="67" t="s">
        <v>513</v>
      </c>
      <c r="D849" s="7" t="s">
        <v>55</v>
      </c>
      <c r="E849" s="10">
        <f>E850+E851+E852+E853</f>
        <v>25</v>
      </c>
      <c r="F849" s="10">
        <f>F850+F851+F852+F853</f>
        <v>25.8</v>
      </c>
      <c r="G849" s="10">
        <f>G850+G851+G852+G853</f>
        <v>26.7</v>
      </c>
      <c r="H849" s="10">
        <f>H850+H851+H852+H853</f>
        <v>27.6</v>
      </c>
      <c r="I849" s="10">
        <f>I850+I851+I852+I853</f>
        <v>28.6</v>
      </c>
      <c r="J849" s="4">
        <f t="shared" si="27"/>
        <v>133.7</v>
      </c>
    </row>
    <row r="850" spans="1:10" ht="25.5" customHeight="1">
      <c r="A850" s="75"/>
      <c r="B850" s="112"/>
      <c r="C850" s="112"/>
      <c r="D850" s="7" t="s">
        <v>56</v>
      </c>
      <c r="E850" s="11">
        <v>0</v>
      </c>
      <c r="F850" s="11">
        <v>0</v>
      </c>
      <c r="G850" s="11">
        <v>0</v>
      </c>
      <c r="H850" s="11">
        <v>0</v>
      </c>
      <c r="I850" s="11">
        <v>0</v>
      </c>
      <c r="J850" s="4">
        <f t="shared" si="27"/>
        <v>0</v>
      </c>
    </row>
    <row r="851" spans="1:10" ht="25.5" customHeight="1">
      <c r="A851" s="75"/>
      <c r="B851" s="112"/>
      <c r="C851" s="112"/>
      <c r="D851" s="7" t="s">
        <v>57</v>
      </c>
      <c r="E851" s="11">
        <v>15</v>
      </c>
      <c r="F851" s="11">
        <v>15.8</v>
      </c>
      <c r="G851" s="11">
        <v>16.7</v>
      </c>
      <c r="H851" s="11">
        <v>17.6</v>
      </c>
      <c r="I851" s="11">
        <v>18.6</v>
      </c>
      <c r="J851" s="4">
        <f t="shared" si="27"/>
        <v>83.69999999999999</v>
      </c>
    </row>
    <row r="852" spans="1:10" ht="25.5" customHeight="1">
      <c r="A852" s="75"/>
      <c r="B852" s="112"/>
      <c r="C852" s="112"/>
      <c r="D852" s="7" t="s">
        <v>58</v>
      </c>
      <c r="E852" s="11">
        <v>0</v>
      </c>
      <c r="F852" s="11">
        <v>0</v>
      </c>
      <c r="G852" s="11">
        <v>0</v>
      </c>
      <c r="H852" s="11">
        <v>0</v>
      </c>
      <c r="I852" s="11">
        <v>0</v>
      </c>
      <c r="J852" s="4">
        <f t="shared" si="27"/>
        <v>0</v>
      </c>
    </row>
    <row r="853" spans="1:10" ht="25.5" customHeight="1">
      <c r="A853" s="76"/>
      <c r="B853" s="113"/>
      <c r="C853" s="113"/>
      <c r="D853" s="7" t="s">
        <v>59</v>
      </c>
      <c r="E853" s="11">
        <v>10</v>
      </c>
      <c r="F853" s="11">
        <v>10</v>
      </c>
      <c r="G853" s="11">
        <v>10</v>
      </c>
      <c r="H853" s="11">
        <v>10</v>
      </c>
      <c r="I853" s="11">
        <v>10</v>
      </c>
      <c r="J853" s="4">
        <f t="shared" si="27"/>
        <v>50</v>
      </c>
    </row>
    <row r="854" spans="1:10" ht="24.75" customHeight="1">
      <c r="A854" s="111">
        <v>9</v>
      </c>
      <c r="B854" s="67" t="s">
        <v>532</v>
      </c>
      <c r="C854" s="67" t="s">
        <v>168</v>
      </c>
      <c r="D854" s="7" t="s">
        <v>55</v>
      </c>
      <c r="E854" s="10">
        <f>E855+E856+E857+E858</f>
        <v>21</v>
      </c>
      <c r="F854" s="10">
        <f>F855+F856+F857+F858</f>
        <v>22</v>
      </c>
      <c r="G854" s="10">
        <f>G855+G856+G857+G858</f>
        <v>23</v>
      </c>
      <c r="H854" s="10">
        <f>H855+H856+H857+H858</f>
        <v>24.2</v>
      </c>
      <c r="I854" s="10">
        <f>I855+I856+I857+I858</f>
        <v>25.3</v>
      </c>
      <c r="J854" s="4">
        <f t="shared" si="27"/>
        <v>115.5</v>
      </c>
    </row>
    <row r="855" spans="1:10" ht="30" customHeight="1">
      <c r="A855" s="75"/>
      <c r="B855" s="112"/>
      <c r="C855" s="68"/>
      <c r="D855" s="7" t="s">
        <v>56</v>
      </c>
      <c r="E855" s="16">
        <v>0</v>
      </c>
      <c r="F855" s="16">
        <v>0</v>
      </c>
      <c r="G855" s="16">
        <v>0</v>
      </c>
      <c r="H855" s="16">
        <v>0</v>
      </c>
      <c r="I855" s="16">
        <v>0</v>
      </c>
      <c r="J855" s="4">
        <f t="shared" si="27"/>
        <v>0</v>
      </c>
    </row>
    <row r="856" spans="1:10" ht="20.25" customHeight="1">
      <c r="A856" s="75"/>
      <c r="B856" s="112"/>
      <c r="C856" s="68"/>
      <c r="D856" s="7" t="s">
        <v>57</v>
      </c>
      <c r="E856" s="16">
        <v>18</v>
      </c>
      <c r="F856" s="16">
        <v>19</v>
      </c>
      <c r="G856" s="16">
        <v>20</v>
      </c>
      <c r="H856" s="16">
        <v>21.2</v>
      </c>
      <c r="I856" s="16">
        <v>22.3</v>
      </c>
      <c r="J856" s="4">
        <f t="shared" si="27"/>
        <v>100.5</v>
      </c>
    </row>
    <row r="857" spans="1:10" ht="30" customHeight="1">
      <c r="A857" s="75"/>
      <c r="B857" s="112"/>
      <c r="C857" s="68" t="s">
        <v>167</v>
      </c>
      <c r="D857" s="7" t="s">
        <v>58</v>
      </c>
      <c r="E857" s="16">
        <v>3</v>
      </c>
      <c r="F857" s="16">
        <v>3</v>
      </c>
      <c r="G857" s="16">
        <v>3</v>
      </c>
      <c r="H857" s="16">
        <v>3</v>
      </c>
      <c r="I857" s="16">
        <v>3</v>
      </c>
      <c r="J857" s="4">
        <f t="shared" si="27"/>
        <v>15</v>
      </c>
    </row>
    <row r="858" spans="1:10" ht="24" customHeight="1">
      <c r="A858" s="76"/>
      <c r="B858" s="113"/>
      <c r="C858" s="85"/>
      <c r="D858" s="7" t="s">
        <v>59</v>
      </c>
      <c r="E858" s="16">
        <v>0</v>
      </c>
      <c r="F858" s="16">
        <v>0</v>
      </c>
      <c r="G858" s="16">
        <v>0</v>
      </c>
      <c r="H858" s="16">
        <v>0</v>
      </c>
      <c r="I858" s="16">
        <v>0</v>
      </c>
      <c r="J858" s="4">
        <f t="shared" si="27"/>
        <v>0</v>
      </c>
    </row>
    <row r="859" spans="1:10" ht="30" customHeight="1">
      <c r="A859" s="111">
        <v>10</v>
      </c>
      <c r="B859" s="67" t="s">
        <v>533</v>
      </c>
      <c r="C859" s="67" t="s">
        <v>260</v>
      </c>
      <c r="D859" s="7" t="s">
        <v>55</v>
      </c>
      <c r="E859" s="10">
        <f>E860+E861+E862+E863</f>
        <v>0</v>
      </c>
      <c r="F859" s="10">
        <f>F860+F861+F862+F863</f>
        <v>0</v>
      </c>
      <c r="G859" s="10">
        <f>G860+G861+G862+G863</f>
        <v>0</v>
      </c>
      <c r="H859" s="10">
        <f>H860+H861+H862+H863</f>
        <v>0</v>
      </c>
      <c r="I859" s="10">
        <f>I860+I861+I862+I863</f>
        <v>0</v>
      </c>
      <c r="J859" s="4">
        <f t="shared" si="27"/>
        <v>0</v>
      </c>
    </row>
    <row r="860" spans="1:10" ht="30" customHeight="1">
      <c r="A860" s="75"/>
      <c r="B860" s="112"/>
      <c r="C860" s="112"/>
      <c r="D860" s="7" t="s">
        <v>56</v>
      </c>
      <c r="E860" s="11">
        <v>0</v>
      </c>
      <c r="F860" s="11">
        <v>0</v>
      </c>
      <c r="G860" s="11">
        <v>0</v>
      </c>
      <c r="H860" s="11">
        <v>0</v>
      </c>
      <c r="I860" s="11">
        <v>0</v>
      </c>
      <c r="J860" s="4">
        <f t="shared" si="27"/>
        <v>0</v>
      </c>
    </row>
    <row r="861" spans="1:10" ht="30" customHeight="1">
      <c r="A861" s="75"/>
      <c r="B861" s="112"/>
      <c r="C861" s="112"/>
      <c r="D861" s="7" t="s">
        <v>57</v>
      </c>
      <c r="E861" s="11">
        <v>0</v>
      </c>
      <c r="F861" s="11">
        <v>0</v>
      </c>
      <c r="G861" s="11">
        <v>0</v>
      </c>
      <c r="H861" s="11">
        <v>0</v>
      </c>
      <c r="I861" s="11">
        <v>0</v>
      </c>
      <c r="J861" s="4">
        <f t="shared" si="27"/>
        <v>0</v>
      </c>
    </row>
    <row r="862" spans="1:10" ht="30" customHeight="1">
      <c r="A862" s="75"/>
      <c r="B862" s="112"/>
      <c r="C862" s="112"/>
      <c r="D862" s="7" t="s">
        <v>58</v>
      </c>
      <c r="E862" s="11">
        <v>0</v>
      </c>
      <c r="F862" s="11">
        <v>0</v>
      </c>
      <c r="G862" s="11">
        <v>0</v>
      </c>
      <c r="H862" s="11">
        <v>0</v>
      </c>
      <c r="I862" s="11">
        <v>0</v>
      </c>
      <c r="J862" s="4">
        <f t="shared" si="27"/>
        <v>0</v>
      </c>
    </row>
    <row r="863" spans="1:10" ht="30" customHeight="1">
      <c r="A863" s="76"/>
      <c r="B863" s="113"/>
      <c r="C863" s="113"/>
      <c r="D863" s="7" t="s">
        <v>59</v>
      </c>
      <c r="E863" s="11">
        <v>0</v>
      </c>
      <c r="F863" s="11">
        <v>0</v>
      </c>
      <c r="G863" s="11">
        <v>0</v>
      </c>
      <c r="H863" s="11">
        <v>0</v>
      </c>
      <c r="I863" s="11">
        <v>0</v>
      </c>
      <c r="J863" s="4">
        <f t="shared" si="27"/>
        <v>0</v>
      </c>
    </row>
    <row r="864" spans="1:10" ht="25.5" customHeight="1">
      <c r="A864" s="111">
        <v>11</v>
      </c>
      <c r="B864" s="67" t="s">
        <v>534</v>
      </c>
      <c r="C864" s="67" t="s">
        <v>260</v>
      </c>
      <c r="D864" s="7" t="s">
        <v>55</v>
      </c>
      <c r="E864" s="10">
        <f>E865+E866+E867+E868</f>
        <v>168</v>
      </c>
      <c r="F864" s="10">
        <f>F865+F866+F867+F868</f>
        <v>175.7</v>
      </c>
      <c r="G864" s="10">
        <f>G865+G866+G867+G868</f>
        <v>183.9</v>
      </c>
      <c r="H864" s="10">
        <f>H865+H866+H867+H868</f>
        <v>192.5</v>
      </c>
      <c r="I864" s="10">
        <f>I865+I866+I867+I868</f>
        <v>201.6</v>
      </c>
      <c r="J864" s="4">
        <f t="shared" si="27"/>
        <v>921.7</v>
      </c>
    </row>
    <row r="865" spans="1:10" ht="25.5" customHeight="1">
      <c r="A865" s="75"/>
      <c r="B865" s="112"/>
      <c r="C865" s="112"/>
      <c r="D865" s="7" t="s">
        <v>56</v>
      </c>
      <c r="E865" s="16">
        <v>0</v>
      </c>
      <c r="F865" s="16">
        <v>0</v>
      </c>
      <c r="G865" s="16">
        <v>0</v>
      </c>
      <c r="H865" s="16">
        <v>0</v>
      </c>
      <c r="I865" s="16">
        <v>0</v>
      </c>
      <c r="J865" s="4">
        <f t="shared" si="27"/>
        <v>0</v>
      </c>
    </row>
    <row r="866" spans="1:10" ht="25.5" customHeight="1">
      <c r="A866" s="75"/>
      <c r="B866" s="112"/>
      <c r="C866" s="112"/>
      <c r="D866" s="7" t="s">
        <v>57</v>
      </c>
      <c r="E866" s="16">
        <v>138</v>
      </c>
      <c r="F866" s="16">
        <v>145.7</v>
      </c>
      <c r="G866" s="16">
        <v>153.9</v>
      </c>
      <c r="H866" s="16">
        <v>162.5</v>
      </c>
      <c r="I866" s="16">
        <v>171.6</v>
      </c>
      <c r="J866" s="4">
        <f t="shared" si="27"/>
        <v>771.7</v>
      </c>
    </row>
    <row r="867" spans="1:10" ht="25.5" customHeight="1">
      <c r="A867" s="75"/>
      <c r="B867" s="112"/>
      <c r="C867" s="112"/>
      <c r="D867" s="7" t="s">
        <v>58</v>
      </c>
      <c r="E867" s="16">
        <v>0</v>
      </c>
      <c r="F867" s="16">
        <v>0</v>
      </c>
      <c r="G867" s="16">
        <v>0</v>
      </c>
      <c r="H867" s="16">
        <v>0</v>
      </c>
      <c r="I867" s="16">
        <v>0</v>
      </c>
      <c r="J867" s="4">
        <f t="shared" si="27"/>
        <v>0</v>
      </c>
    </row>
    <row r="868" spans="1:10" ht="25.5" customHeight="1">
      <c r="A868" s="76"/>
      <c r="B868" s="113"/>
      <c r="C868" s="113"/>
      <c r="D868" s="7" t="s">
        <v>59</v>
      </c>
      <c r="E868" s="16">
        <v>30</v>
      </c>
      <c r="F868" s="16">
        <v>30</v>
      </c>
      <c r="G868" s="16">
        <v>30</v>
      </c>
      <c r="H868" s="16">
        <v>30</v>
      </c>
      <c r="I868" s="16">
        <v>30</v>
      </c>
      <c r="J868" s="4">
        <f t="shared" si="27"/>
        <v>150</v>
      </c>
    </row>
    <row r="869" spans="1:10" ht="25.5" customHeight="1">
      <c r="A869" s="111">
        <v>12</v>
      </c>
      <c r="B869" s="67" t="s">
        <v>535</v>
      </c>
      <c r="C869" s="67" t="s">
        <v>260</v>
      </c>
      <c r="D869" s="7" t="s">
        <v>55</v>
      </c>
      <c r="E869" s="10">
        <f>E870+E871+E872+E873</f>
        <v>60</v>
      </c>
      <c r="F869" s="10">
        <f>F870+F871+F872+F873</f>
        <v>62.7</v>
      </c>
      <c r="G869" s="10">
        <f>G870+G871+G872+G873</f>
        <v>65.4</v>
      </c>
      <c r="H869" s="10">
        <f>H870+H871+H872+H873</f>
        <v>68.2</v>
      </c>
      <c r="I869" s="10">
        <f>I870+I871+I872+I873</f>
        <v>71.2</v>
      </c>
      <c r="J869" s="4">
        <f t="shared" si="27"/>
        <v>327.5</v>
      </c>
    </row>
    <row r="870" spans="1:10" ht="25.5" customHeight="1">
      <c r="A870" s="75"/>
      <c r="B870" s="112"/>
      <c r="C870" s="112"/>
      <c r="D870" s="7" t="s">
        <v>56</v>
      </c>
      <c r="E870" s="16">
        <v>0</v>
      </c>
      <c r="F870" s="16">
        <v>0</v>
      </c>
      <c r="G870" s="16">
        <v>0</v>
      </c>
      <c r="H870" s="16">
        <v>0</v>
      </c>
      <c r="I870" s="16">
        <v>0</v>
      </c>
      <c r="J870" s="4">
        <f t="shared" si="27"/>
        <v>0</v>
      </c>
    </row>
    <row r="871" spans="1:10" ht="25.5" customHeight="1">
      <c r="A871" s="75"/>
      <c r="B871" s="112"/>
      <c r="C871" s="112"/>
      <c r="D871" s="7" t="s">
        <v>57</v>
      </c>
      <c r="E871" s="16">
        <v>45</v>
      </c>
      <c r="F871" s="16">
        <v>47.7</v>
      </c>
      <c r="G871" s="16">
        <v>50.4</v>
      </c>
      <c r="H871" s="16">
        <v>53.2</v>
      </c>
      <c r="I871" s="16">
        <v>56.2</v>
      </c>
      <c r="J871" s="4">
        <f t="shared" si="27"/>
        <v>252.5</v>
      </c>
    </row>
    <row r="872" spans="1:10" ht="25.5" customHeight="1">
      <c r="A872" s="75"/>
      <c r="B872" s="112"/>
      <c r="C872" s="112"/>
      <c r="D872" s="7" t="s">
        <v>58</v>
      </c>
      <c r="E872" s="16">
        <v>5</v>
      </c>
      <c r="F872" s="16">
        <v>5</v>
      </c>
      <c r="G872" s="16">
        <v>5</v>
      </c>
      <c r="H872" s="16">
        <v>5</v>
      </c>
      <c r="I872" s="16">
        <v>5</v>
      </c>
      <c r="J872" s="4">
        <f t="shared" si="27"/>
        <v>25</v>
      </c>
    </row>
    <row r="873" spans="1:10" ht="25.5" customHeight="1">
      <c r="A873" s="76"/>
      <c r="B873" s="113"/>
      <c r="C873" s="113"/>
      <c r="D873" s="7" t="s">
        <v>59</v>
      </c>
      <c r="E873" s="16">
        <v>10</v>
      </c>
      <c r="F873" s="16">
        <v>10</v>
      </c>
      <c r="G873" s="16">
        <v>10</v>
      </c>
      <c r="H873" s="16">
        <v>10</v>
      </c>
      <c r="I873" s="16">
        <v>10</v>
      </c>
      <c r="J873" s="4">
        <f t="shared" si="27"/>
        <v>50</v>
      </c>
    </row>
    <row r="874" spans="1:10" ht="23.25" customHeight="1">
      <c r="A874" s="111">
        <v>13</v>
      </c>
      <c r="B874" s="67" t="s">
        <v>536</v>
      </c>
      <c r="C874" s="67" t="s">
        <v>513</v>
      </c>
      <c r="D874" s="7" t="s">
        <v>55</v>
      </c>
      <c r="E874" s="10">
        <f>E875+E876+E877+E878</f>
        <v>2</v>
      </c>
      <c r="F874" s="10">
        <f>F875+F876+F877+F878</f>
        <v>2.112</v>
      </c>
      <c r="G874" s="10">
        <f>G875+G876+G877+G878</f>
        <v>2.2302720000000003</v>
      </c>
      <c r="H874" s="10">
        <f>H875+H876+H877+H878</f>
        <v>2.3551672320000003</v>
      </c>
      <c r="I874" s="10">
        <f>I875+I876+I877+I878</f>
        <v>2.4870565969920007</v>
      </c>
      <c r="J874" s="4">
        <f t="shared" si="27"/>
        <v>11.184495828992002</v>
      </c>
    </row>
    <row r="875" spans="1:10" ht="30" customHeight="1">
      <c r="A875" s="75"/>
      <c r="B875" s="112"/>
      <c r="C875" s="112"/>
      <c r="D875" s="7" t="s">
        <v>56</v>
      </c>
      <c r="E875" s="16">
        <v>0</v>
      </c>
      <c r="F875" s="16">
        <v>0</v>
      </c>
      <c r="G875" s="16">
        <v>0</v>
      </c>
      <c r="H875" s="16">
        <v>0</v>
      </c>
      <c r="I875" s="16">
        <v>0</v>
      </c>
      <c r="J875" s="4">
        <f t="shared" si="27"/>
        <v>0</v>
      </c>
    </row>
    <row r="876" spans="1:10" ht="30" customHeight="1">
      <c r="A876" s="75"/>
      <c r="B876" s="112"/>
      <c r="C876" s="112"/>
      <c r="D876" s="7" t="s">
        <v>57</v>
      </c>
      <c r="E876" s="16">
        <v>2</v>
      </c>
      <c r="F876" s="16">
        <f>E876*1.056</f>
        <v>2.112</v>
      </c>
      <c r="G876" s="16">
        <f>F876*1.056</f>
        <v>2.2302720000000003</v>
      </c>
      <c r="H876" s="16">
        <f>G876*1.056</f>
        <v>2.3551672320000003</v>
      </c>
      <c r="I876" s="16">
        <f>H876*1.056</f>
        <v>2.4870565969920007</v>
      </c>
      <c r="J876" s="4">
        <f t="shared" si="27"/>
        <v>11.184495828992002</v>
      </c>
    </row>
    <row r="877" spans="1:10" ht="30" customHeight="1">
      <c r="A877" s="75"/>
      <c r="B877" s="112"/>
      <c r="C877" s="112"/>
      <c r="D877" s="7" t="s">
        <v>58</v>
      </c>
      <c r="E877" s="16">
        <v>0</v>
      </c>
      <c r="F877" s="16">
        <v>0</v>
      </c>
      <c r="G877" s="16">
        <v>0</v>
      </c>
      <c r="H877" s="16">
        <v>0</v>
      </c>
      <c r="I877" s="16">
        <v>0</v>
      </c>
      <c r="J877" s="4">
        <f t="shared" si="27"/>
        <v>0</v>
      </c>
    </row>
    <row r="878" spans="1:10" ht="23.25" customHeight="1">
      <c r="A878" s="76"/>
      <c r="B878" s="113"/>
      <c r="C878" s="113"/>
      <c r="D878" s="7" t="s">
        <v>59</v>
      </c>
      <c r="E878" s="16">
        <v>0</v>
      </c>
      <c r="F878" s="16">
        <v>0</v>
      </c>
      <c r="G878" s="16">
        <v>0</v>
      </c>
      <c r="H878" s="16">
        <v>0</v>
      </c>
      <c r="I878" s="16">
        <v>0</v>
      </c>
      <c r="J878" s="4">
        <f t="shared" si="27"/>
        <v>0</v>
      </c>
    </row>
    <row r="879" spans="1:10" ht="30" customHeight="1">
      <c r="A879" s="111">
        <v>14</v>
      </c>
      <c r="B879" s="67" t="s">
        <v>537</v>
      </c>
      <c r="C879" s="67" t="s">
        <v>36</v>
      </c>
      <c r="D879" s="7" t="s">
        <v>55</v>
      </c>
      <c r="E879" s="10">
        <f>E880+E881+E882+E883</f>
        <v>51</v>
      </c>
      <c r="F879" s="10">
        <f>F880+F881+F882+F883</f>
        <v>53.016000000000005</v>
      </c>
      <c r="G879" s="10">
        <f>G880+G881+G882+G883</f>
        <v>55.14489600000001</v>
      </c>
      <c r="H879" s="10">
        <f>H880+H881+H882+H883</f>
        <v>57.39301017600001</v>
      </c>
      <c r="I879" s="10">
        <f>I880+I881+I882+I883</f>
        <v>59.767018745856014</v>
      </c>
      <c r="J879" s="4">
        <f t="shared" si="27"/>
        <v>276.32092492185603</v>
      </c>
    </row>
    <row r="880" spans="1:10" ht="30" customHeight="1">
      <c r="A880" s="75"/>
      <c r="B880" s="112"/>
      <c r="C880" s="112"/>
      <c r="D880" s="7" t="s">
        <v>56</v>
      </c>
      <c r="E880" s="16">
        <v>0</v>
      </c>
      <c r="F880" s="16">
        <v>0</v>
      </c>
      <c r="G880" s="16">
        <v>0</v>
      </c>
      <c r="H880" s="16">
        <v>0</v>
      </c>
      <c r="I880" s="16">
        <v>0</v>
      </c>
      <c r="J880" s="4">
        <f t="shared" si="27"/>
        <v>0</v>
      </c>
    </row>
    <row r="881" spans="1:10" ht="30" customHeight="1">
      <c r="A881" s="75"/>
      <c r="B881" s="112"/>
      <c r="C881" s="112"/>
      <c r="D881" s="7" t="s">
        <v>57</v>
      </c>
      <c r="E881" s="16">
        <v>36</v>
      </c>
      <c r="F881" s="16">
        <f>E881*1.056</f>
        <v>38.016000000000005</v>
      </c>
      <c r="G881" s="16">
        <f>F881*1.056</f>
        <v>40.14489600000001</v>
      </c>
      <c r="H881" s="16">
        <f>G881*1.056</f>
        <v>42.39301017600001</v>
      </c>
      <c r="I881" s="16">
        <f>H881*1.056</f>
        <v>44.767018745856014</v>
      </c>
      <c r="J881" s="4">
        <f t="shared" si="27"/>
        <v>201.32092492185603</v>
      </c>
    </row>
    <row r="882" spans="1:10" ht="30" customHeight="1">
      <c r="A882" s="75"/>
      <c r="B882" s="112"/>
      <c r="C882" s="112"/>
      <c r="D882" s="7" t="s">
        <v>58</v>
      </c>
      <c r="E882" s="16">
        <v>5</v>
      </c>
      <c r="F882" s="16">
        <v>5</v>
      </c>
      <c r="G882" s="16">
        <v>5</v>
      </c>
      <c r="H882" s="16">
        <v>5</v>
      </c>
      <c r="I882" s="16">
        <v>5</v>
      </c>
      <c r="J882" s="4">
        <f t="shared" si="27"/>
        <v>25</v>
      </c>
    </row>
    <row r="883" spans="1:10" ht="30" customHeight="1">
      <c r="A883" s="76"/>
      <c r="B883" s="113"/>
      <c r="C883" s="113"/>
      <c r="D883" s="7" t="s">
        <v>59</v>
      </c>
      <c r="E883" s="16">
        <v>10</v>
      </c>
      <c r="F883" s="16">
        <v>10</v>
      </c>
      <c r="G883" s="16">
        <v>10</v>
      </c>
      <c r="H883" s="16">
        <v>10</v>
      </c>
      <c r="I883" s="16">
        <v>10</v>
      </c>
      <c r="J883" s="4">
        <f t="shared" si="27"/>
        <v>50</v>
      </c>
    </row>
    <row r="884" spans="1:10" ht="19.5" customHeight="1">
      <c r="A884" s="111">
        <v>15</v>
      </c>
      <c r="B884" s="67" t="s">
        <v>538</v>
      </c>
      <c r="C884" s="67" t="s">
        <v>36</v>
      </c>
      <c r="D884" s="7" t="s">
        <v>55</v>
      </c>
      <c r="E884" s="10">
        <f>E885+E886+E887+E888</f>
        <v>0</v>
      </c>
      <c r="F884" s="10">
        <f>F885+F886+F887+F888</f>
        <v>0</v>
      </c>
      <c r="G884" s="10">
        <f>G885+G886+G887+G888</f>
        <v>0</v>
      </c>
      <c r="H884" s="10">
        <f>H885+H886+H887+H888</f>
        <v>0</v>
      </c>
      <c r="I884" s="10">
        <f>I885+I886+I887+I888</f>
        <v>0</v>
      </c>
      <c r="J884" s="4">
        <f t="shared" si="27"/>
        <v>0</v>
      </c>
    </row>
    <row r="885" spans="1:10" ht="27.75" customHeight="1">
      <c r="A885" s="75"/>
      <c r="B885" s="112"/>
      <c r="C885" s="112"/>
      <c r="D885" s="7" t="s">
        <v>56</v>
      </c>
      <c r="E885" s="16">
        <v>0</v>
      </c>
      <c r="F885" s="16">
        <v>0</v>
      </c>
      <c r="G885" s="16">
        <v>0</v>
      </c>
      <c r="H885" s="16">
        <v>0</v>
      </c>
      <c r="I885" s="16">
        <v>0</v>
      </c>
      <c r="J885" s="4">
        <f t="shared" si="27"/>
        <v>0</v>
      </c>
    </row>
    <row r="886" spans="1:10" ht="22.5" customHeight="1">
      <c r="A886" s="75"/>
      <c r="B886" s="112"/>
      <c r="C886" s="112"/>
      <c r="D886" s="7" t="s">
        <v>57</v>
      </c>
      <c r="E886" s="16">
        <v>0</v>
      </c>
      <c r="F886" s="16">
        <v>0</v>
      </c>
      <c r="G886" s="16">
        <v>0</v>
      </c>
      <c r="H886" s="16">
        <v>0</v>
      </c>
      <c r="I886" s="16">
        <v>0</v>
      </c>
      <c r="J886" s="4">
        <f t="shared" si="27"/>
        <v>0</v>
      </c>
    </row>
    <row r="887" spans="1:10" ht="30" customHeight="1">
      <c r="A887" s="75"/>
      <c r="B887" s="112"/>
      <c r="C887" s="112"/>
      <c r="D887" s="7" t="s">
        <v>58</v>
      </c>
      <c r="E887" s="16">
        <v>0</v>
      </c>
      <c r="F887" s="16">
        <v>0</v>
      </c>
      <c r="G887" s="16">
        <v>0</v>
      </c>
      <c r="H887" s="16">
        <v>0</v>
      </c>
      <c r="I887" s="16">
        <v>0</v>
      </c>
      <c r="J887" s="4">
        <f t="shared" si="27"/>
        <v>0</v>
      </c>
    </row>
    <row r="888" spans="1:10" ht="22.5" customHeight="1">
      <c r="A888" s="76"/>
      <c r="B888" s="113"/>
      <c r="C888" s="113"/>
      <c r="D888" s="7" t="s">
        <v>59</v>
      </c>
      <c r="E888" s="16">
        <v>0</v>
      </c>
      <c r="F888" s="16">
        <v>0</v>
      </c>
      <c r="G888" s="16">
        <v>0</v>
      </c>
      <c r="H888" s="16">
        <v>0</v>
      </c>
      <c r="I888" s="16">
        <v>0</v>
      </c>
      <c r="J888" s="4">
        <f t="shared" si="27"/>
        <v>0</v>
      </c>
    </row>
    <row r="889" spans="1:10" ht="23.25" customHeight="1">
      <c r="A889" s="111">
        <v>16</v>
      </c>
      <c r="B889" s="67" t="s">
        <v>170</v>
      </c>
      <c r="C889" s="67" t="s">
        <v>172</v>
      </c>
      <c r="D889" s="7" t="s">
        <v>55</v>
      </c>
      <c r="E889" s="10">
        <f>E890+E891+E892+E893</f>
        <v>85</v>
      </c>
      <c r="F889" s="10">
        <f>F890+F891+F892+F893</f>
        <v>85.28</v>
      </c>
      <c r="G889" s="10">
        <f>G890+G891+G892+G893</f>
        <v>85.57568</v>
      </c>
      <c r="H889" s="10">
        <f>H890+H891+H892+H893</f>
        <v>85.88791807999999</v>
      </c>
      <c r="I889" s="10">
        <f>I890+I891+I892+I893</f>
        <v>86.21764149248</v>
      </c>
      <c r="J889" s="4">
        <f t="shared" si="27"/>
        <v>427.96123957247994</v>
      </c>
    </row>
    <row r="890" spans="1:10" ht="30" customHeight="1">
      <c r="A890" s="75"/>
      <c r="B890" s="68"/>
      <c r="C890" s="68"/>
      <c r="D890" s="7" t="s">
        <v>56</v>
      </c>
      <c r="E890" s="16">
        <v>0</v>
      </c>
      <c r="F890" s="16">
        <v>0</v>
      </c>
      <c r="G890" s="16">
        <v>0</v>
      </c>
      <c r="H890" s="16">
        <v>0</v>
      </c>
      <c r="I890" s="16">
        <v>0</v>
      </c>
      <c r="J890" s="4">
        <f t="shared" si="27"/>
        <v>0</v>
      </c>
    </row>
    <row r="891" spans="1:10" ht="30" customHeight="1">
      <c r="A891" s="75"/>
      <c r="B891" s="68" t="s">
        <v>169</v>
      </c>
      <c r="C891" s="68" t="s">
        <v>171</v>
      </c>
      <c r="D891" s="53" t="s">
        <v>57</v>
      </c>
      <c r="E891" s="16">
        <v>5</v>
      </c>
      <c r="F891" s="16">
        <f>E891*1.056</f>
        <v>5.28</v>
      </c>
      <c r="G891" s="16">
        <f>F891*1.056</f>
        <v>5.57568</v>
      </c>
      <c r="H891" s="16">
        <f>G891*1.056</f>
        <v>5.88791808</v>
      </c>
      <c r="I891" s="16">
        <f>H891*1.056</f>
        <v>6.21764149248</v>
      </c>
      <c r="J891" s="4">
        <f t="shared" si="27"/>
        <v>27.961239572480004</v>
      </c>
    </row>
    <row r="892" spans="1:10" ht="30" customHeight="1">
      <c r="A892" s="75"/>
      <c r="B892" s="68"/>
      <c r="C892" s="68"/>
      <c r="D892" s="7" t="s">
        <v>58</v>
      </c>
      <c r="E892" s="16">
        <v>30</v>
      </c>
      <c r="F892" s="16">
        <v>30</v>
      </c>
      <c r="G892" s="16">
        <v>30</v>
      </c>
      <c r="H892" s="16">
        <v>30</v>
      </c>
      <c r="I892" s="16">
        <v>30</v>
      </c>
      <c r="J892" s="4">
        <f t="shared" si="27"/>
        <v>150</v>
      </c>
    </row>
    <row r="893" spans="1:10" ht="29.25" customHeight="1">
      <c r="A893" s="76"/>
      <c r="B893" s="85"/>
      <c r="C893" s="85"/>
      <c r="D893" s="7" t="s">
        <v>59</v>
      </c>
      <c r="E893" s="16">
        <v>50</v>
      </c>
      <c r="F893" s="16">
        <v>50</v>
      </c>
      <c r="G893" s="16">
        <v>50</v>
      </c>
      <c r="H893" s="16">
        <v>50</v>
      </c>
      <c r="I893" s="16">
        <v>50</v>
      </c>
      <c r="J893" s="4">
        <f t="shared" si="27"/>
        <v>250</v>
      </c>
    </row>
    <row r="894" spans="1:10" ht="22.5" customHeight="1">
      <c r="A894" s="111">
        <v>17</v>
      </c>
      <c r="B894" s="67" t="s">
        <v>539</v>
      </c>
      <c r="C894" s="67" t="s">
        <v>513</v>
      </c>
      <c r="D894" s="7" t="s">
        <v>55</v>
      </c>
      <c r="E894" s="10">
        <f>E895+E896+E897+E898</f>
        <v>43</v>
      </c>
      <c r="F894" s="10">
        <f>F895+F896+F897+F898</f>
        <v>43.448</v>
      </c>
      <c r="G894" s="10">
        <f>G895+G896+G897+G898</f>
        <v>43.921088</v>
      </c>
      <c r="H894" s="10">
        <f>H895+H896+H897+H898</f>
        <v>44.420668928</v>
      </c>
      <c r="I894" s="10">
        <f>I895+I896+I897+I898</f>
        <v>44.948226387968006</v>
      </c>
      <c r="J894" s="4">
        <f aca="true" t="shared" si="28" ref="J894:J957">SUM(E894:I894)</f>
        <v>219.737983315968</v>
      </c>
    </row>
    <row r="895" spans="1:10" ht="30" customHeight="1">
      <c r="A895" s="75"/>
      <c r="B895" s="112"/>
      <c r="C895" s="112"/>
      <c r="D895" s="7" t="s">
        <v>56</v>
      </c>
      <c r="E895" s="16">
        <v>0</v>
      </c>
      <c r="F895" s="16">
        <v>0</v>
      </c>
      <c r="G895" s="16">
        <v>0</v>
      </c>
      <c r="H895" s="16">
        <v>0</v>
      </c>
      <c r="I895" s="16">
        <v>0</v>
      </c>
      <c r="J895" s="4">
        <f t="shared" si="28"/>
        <v>0</v>
      </c>
    </row>
    <row r="896" spans="1:10" ht="30" customHeight="1">
      <c r="A896" s="75"/>
      <c r="B896" s="112"/>
      <c r="C896" s="112"/>
      <c r="D896" s="7" t="s">
        <v>57</v>
      </c>
      <c r="E896" s="16">
        <v>8</v>
      </c>
      <c r="F896" s="16">
        <f>E896*1.056</f>
        <v>8.448</v>
      </c>
      <c r="G896" s="16">
        <f>F896*1.056</f>
        <v>8.921088000000001</v>
      </c>
      <c r="H896" s="16">
        <f>G896*1.056</f>
        <v>9.420668928000001</v>
      </c>
      <c r="I896" s="16">
        <f>H896*1.056</f>
        <v>9.948226387968003</v>
      </c>
      <c r="J896" s="4">
        <f t="shared" si="28"/>
        <v>44.73798331596801</v>
      </c>
    </row>
    <row r="897" spans="1:10" ht="26.25" customHeight="1">
      <c r="A897" s="75"/>
      <c r="B897" s="112"/>
      <c r="C897" s="112"/>
      <c r="D897" s="7" t="s">
        <v>58</v>
      </c>
      <c r="E897" s="16">
        <v>5</v>
      </c>
      <c r="F897" s="16">
        <v>5</v>
      </c>
      <c r="G897" s="16">
        <v>5</v>
      </c>
      <c r="H897" s="16">
        <v>5</v>
      </c>
      <c r="I897" s="16">
        <v>5</v>
      </c>
      <c r="J897" s="4">
        <f t="shared" si="28"/>
        <v>25</v>
      </c>
    </row>
    <row r="898" spans="1:10" ht="20.25" customHeight="1">
      <c r="A898" s="76"/>
      <c r="B898" s="113"/>
      <c r="C898" s="113"/>
      <c r="D898" s="7" t="s">
        <v>59</v>
      </c>
      <c r="E898" s="16">
        <v>30</v>
      </c>
      <c r="F898" s="16">
        <v>30</v>
      </c>
      <c r="G898" s="16">
        <v>30</v>
      </c>
      <c r="H898" s="16">
        <v>30</v>
      </c>
      <c r="I898" s="16">
        <v>30</v>
      </c>
      <c r="J898" s="4">
        <f t="shared" si="28"/>
        <v>150</v>
      </c>
    </row>
    <row r="899" spans="1:10" ht="30" customHeight="1">
      <c r="A899" s="111">
        <v>18</v>
      </c>
      <c r="B899" s="67" t="s">
        <v>540</v>
      </c>
      <c r="C899" s="67" t="s">
        <v>514</v>
      </c>
      <c r="D899" s="7" t="s">
        <v>55</v>
      </c>
      <c r="E899" s="10">
        <f>E900+E901+E902+E903</f>
        <v>0</v>
      </c>
      <c r="F899" s="10">
        <f>F900+F901+F902+F903</f>
        <v>0</v>
      </c>
      <c r="G899" s="10">
        <f>G900+G901+G902+G903</f>
        <v>0</v>
      </c>
      <c r="H899" s="10">
        <f>H900+H901+H902+H903</f>
        <v>0</v>
      </c>
      <c r="I899" s="10">
        <f>I900+I901+I902+I903</f>
        <v>0</v>
      </c>
      <c r="J899" s="4">
        <f t="shared" si="28"/>
        <v>0</v>
      </c>
    </row>
    <row r="900" spans="1:10" ht="30" customHeight="1">
      <c r="A900" s="75"/>
      <c r="B900" s="112"/>
      <c r="C900" s="112"/>
      <c r="D900" s="7" t="s">
        <v>56</v>
      </c>
      <c r="E900" s="16">
        <v>0</v>
      </c>
      <c r="F900" s="16">
        <v>0</v>
      </c>
      <c r="G900" s="16">
        <v>0</v>
      </c>
      <c r="H900" s="16">
        <v>0</v>
      </c>
      <c r="I900" s="16">
        <v>0</v>
      </c>
      <c r="J900" s="4">
        <f t="shared" si="28"/>
        <v>0</v>
      </c>
    </row>
    <row r="901" spans="1:10" ht="30" customHeight="1">
      <c r="A901" s="75"/>
      <c r="B901" s="112"/>
      <c r="C901" s="112"/>
      <c r="D901" s="7" t="s">
        <v>57</v>
      </c>
      <c r="E901" s="16">
        <v>0</v>
      </c>
      <c r="F901" s="16">
        <v>0</v>
      </c>
      <c r="G901" s="16">
        <v>0</v>
      </c>
      <c r="H901" s="16">
        <v>0</v>
      </c>
      <c r="I901" s="16">
        <v>0</v>
      </c>
      <c r="J901" s="4">
        <f t="shared" si="28"/>
        <v>0</v>
      </c>
    </row>
    <row r="902" spans="1:10" ht="30" customHeight="1">
      <c r="A902" s="75"/>
      <c r="B902" s="112"/>
      <c r="C902" s="112"/>
      <c r="D902" s="7" t="s">
        <v>58</v>
      </c>
      <c r="E902" s="16">
        <v>0</v>
      </c>
      <c r="F902" s="16">
        <v>0</v>
      </c>
      <c r="G902" s="16">
        <v>0</v>
      </c>
      <c r="H902" s="16">
        <v>0</v>
      </c>
      <c r="I902" s="16">
        <v>0</v>
      </c>
      <c r="J902" s="4">
        <f t="shared" si="28"/>
        <v>0</v>
      </c>
    </row>
    <row r="903" spans="1:10" ht="30" customHeight="1">
      <c r="A903" s="76"/>
      <c r="B903" s="113"/>
      <c r="C903" s="113"/>
      <c r="D903" s="7" t="s">
        <v>59</v>
      </c>
      <c r="E903" s="16">
        <v>0</v>
      </c>
      <c r="F903" s="16">
        <v>0</v>
      </c>
      <c r="G903" s="16">
        <v>0</v>
      </c>
      <c r="H903" s="16">
        <v>0</v>
      </c>
      <c r="I903" s="16">
        <v>0</v>
      </c>
      <c r="J903" s="4">
        <f t="shared" si="28"/>
        <v>0</v>
      </c>
    </row>
    <row r="904" spans="1:10" ht="30" customHeight="1">
      <c r="A904" s="111">
        <v>19</v>
      </c>
      <c r="B904" s="67" t="s">
        <v>541</v>
      </c>
      <c r="C904" s="67" t="s">
        <v>513</v>
      </c>
      <c r="D904" s="7" t="s">
        <v>55</v>
      </c>
      <c r="E904" s="10">
        <f>E905+E906+E907+E908</f>
        <v>92</v>
      </c>
      <c r="F904" s="10">
        <f>F905+F906+F907+F908</f>
        <v>96.772</v>
      </c>
      <c r="G904" s="10">
        <f>G905+G906+G907+G908</f>
        <v>101.91123200000001</v>
      </c>
      <c r="H904" s="10">
        <f>H905+H906+H907+H908</f>
        <v>107.33826099200002</v>
      </c>
      <c r="I904" s="10">
        <f>I905+I906+I907+I908</f>
        <v>113.06920360755203</v>
      </c>
      <c r="J904" s="4">
        <f t="shared" si="28"/>
        <v>511.090696599552</v>
      </c>
    </row>
    <row r="905" spans="1:10" ht="30" customHeight="1">
      <c r="A905" s="75"/>
      <c r="B905" s="112"/>
      <c r="C905" s="112"/>
      <c r="D905" s="7" t="s">
        <v>56</v>
      </c>
      <c r="E905" s="16">
        <v>0</v>
      </c>
      <c r="F905" s="16">
        <v>0</v>
      </c>
      <c r="G905" s="16">
        <v>0</v>
      </c>
      <c r="H905" s="16">
        <v>0</v>
      </c>
      <c r="I905" s="16">
        <v>0</v>
      </c>
      <c r="J905" s="4">
        <f t="shared" si="28"/>
        <v>0</v>
      </c>
    </row>
    <row r="906" spans="1:10" ht="30" customHeight="1">
      <c r="A906" s="75"/>
      <c r="B906" s="112"/>
      <c r="C906" s="112"/>
      <c r="D906" s="7" t="s">
        <v>57</v>
      </c>
      <c r="E906" s="16">
        <v>87</v>
      </c>
      <c r="F906" s="16">
        <f>E906*1.056-0.1</f>
        <v>91.772</v>
      </c>
      <c r="G906" s="16">
        <f>F906*1.056</f>
        <v>96.91123200000001</v>
      </c>
      <c r="H906" s="16">
        <f>G906*1.056</f>
        <v>102.33826099200002</v>
      </c>
      <c r="I906" s="16">
        <f>H906*1.056</f>
        <v>108.06920360755203</v>
      </c>
      <c r="J906" s="4">
        <f t="shared" si="28"/>
        <v>486.090696599552</v>
      </c>
    </row>
    <row r="907" spans="1:10" ht="30" customHeight="1">
      <c r="A907" s="75"/>
      <c r="B907" s="112"/>
      <c r="C907" s="112"/>
      <c r="D907" s="7" t="s">
        <v>58</v>
      </c>
      <c r="E907" s="16">
        <v>0</v>
      </c>
      <c r="F907" s="16">
        <v>0</v>
      </c>
      <c r="G907" s="16">
        <v>0</v>
      </c>
      <c r="H907" s="16">
        <v>0</v>
      </c>
      <c r="I907" s="16">
        <v>0</v>
      </c>
      <c r="J907" s="4">
        <f t="shared" si="28"/>
        <v>0</v>
      </c>
    </row>
    <row r="908" spans="1:10" ht="30" customHeight="1">
      <c r="A908" s="76"/>
      <c r="B908" s="113"/>
      <c r="C908" s="113"/>
      <c r="D908" s="7" t="s">
        <v>59</v>
      </c>
      <c r="E908" s="16">
        <v>5</v>
      </c>
      <c r="F908" s="16">
        <v>5</v>
      </c>
      <c r="G908" s="16">
        <v>5</v>
      </c>
      <c r="H908" s="16">
        <v>5</v>
      </c>
      <c r="I908" s="16">
        <v>5</v>
      </c>
      <c r="J908" s="4">
        <f t="shared" si="28"/>
        <v>25</v>
      </c>
    </row>
    <row r="909" spans="1:10" ht="22.5" customHeight="1">
      <c r="A909" s="111">
        <v>20</v>
      </c>
      <c r="B909" s="67" t="s">
        <v>486</v>
      </c>
      <c r="C909" s="67" t="s">
        <v>260</v>
      </c>
      <c r="D909" s="7" t="s">
        <v>55</v>
      </c>
      <c r="E909" s="10">
        <f>E910+E911+E912+E913</f>
        <v>18</v>
      </c>
      <c r="F909" s="10">
        <f>F910+F911+F912+F913</f>
        <v>18.84</v>
      </c>
      <c r="G909" s="10">
        <f>G910+G911+G912+G913</f>
        <v>19.727040000000002</v>
      </c>
      <c r="H909" s="10">
        <f>H910+H911+H912+H913</f>
        <v>20.663754240000003</v>
      </c>
      <c r="I909" s="10">
        <f>I910+I911+I912+I913</f>
        <v>21.652924477440003</v>
      </c>
      <c r="J909" s="4">
        <f t="shared" si="28"/>
        <v>98.88371871744002</v>
      </c>
    </row>
    <row r="910" spans="1:10" ht="30" customHeight="1">
      <c r="A910" s="75"/>
      <c r="B910" s="112"/>
      <c r="C910" s="112"/>
      <c r="D910" s="7" t="s">
        <v>56</v>
      </c>
      <c r="E910" s="16">
        <v>0</v>
      </c>
      <c r="F910" s="16">
        <v>0</v>
      </c>
      <c r="G910" s="16">
        <v>0</v>
      </c>
      <c r="H910" s="16">
        <v>0</v>
      </c>
      <c r="I910" s="16">
        <v>0</v>
      </c>
      <c r="J910" s="4">
        <f t="shared" si="28"/>
        <v>0</v>
      </c>
    </row>
    <row r="911" spans="1:10" ht="24" customHeight="1">
      <c r="A911" s="75"/>
      <c r="B911" s="112"/>
      <c r="C911" s="112"/>
      <c r="D911" s="7" t="s">
        <v>57</v>
      </c>
      <c r="E911" s="16">
        <v>15</v>
      </c>
      <c r="F911" s="16">
        <f>E911*1.056</f>
        <v>15.84</v>
      </c>
      <c r="G911" s="16">
        <f>F911*1.056</f>
        <v>16.727040000000002</v>
      </c>
      <c r="H911" s="16">
        <f>G911*1.056</f>
        <v>17.663754240000003</v>
      </c>
      <c r="I911" s="16">
        <f>H911*1.056</f>
        <v>18.652924477440003</v>
      </c>
      <c r="J911" s="4">
        <f t="shared" si="28"/>
        <v>83.88371871744002</v>
      </c>
    </row>
    <row r="912" spans="1:10" ht="30" customHeight="1">
      <c r="A912" s="75"/>
      <c r="B912" s="112"/>
      <c r="C912" s="112"/>
      <c r="D912" s="7" t="s">
        <v>58</v>
      </c>
      <c r="E912" s="16">
        <v>0</v>
      </c>
      <c r="F912" s="16">
        <v>0</v>
      </c>
      <c r="G912" s="16">
        <v>0</v>
      </c>
      <c r="H912" s="16">
        <v>0</v>
      </c>
      <c r="I912" s="16">
        <v>0</v>
      </c>
      <c r="J912" s="4">
        <f t="shared" si="28"/>
        <v>0</v>
      </c>
    </row>
    <row r="913" spans="1:10" ht="22.5" customHeight="1">
      <c r="A913" s="76"/>
      <c r="B913" s="113"/>
      <c r="C913" s="113"/>
      <c r="D913" s="7" t="s">
        <v>59</v>
      </c>
      <c r="E913" s="16">
        <v>3</v>
      </c>
      <c r="F913" s="16">
        <v>3</v>
      </c>
      <c r="G913" s="16">
        <v>3</v>
      </c>
      <c r="H913" s="16">
        <v>3</v>
      </c>
      <c r="I913" s="16">
        <v>3</v>
      </c>
      <c r="J913" s="4">
        <f t="shared" si="28"/>
        <v>15</v>
      </c>
    </row>
    <row r="914" spans="1:10" ht="19.5" customHeight="1">
      <c r="A914" s="111">
        <v>21</v>
      </c>
      <c r="B914" s="67" t="s">
        <v>542</v>
      </c>
      <c r="C914" s="67" t="s">
        <v>260</v>
      </c>
      <c r="D914" s="7" t="s">
        <v>55</v>
      </c>
      <c r="E914" s="10">
        <f>E915+E917+E916+E918</f>
        <v>0</v>
      </c>
      <c r="F914" s="10">
        <f>F915+F917+F916+F918</f>
        <v>0</v>
      </c>
      <c r="G914" s="10">
        <f>G915+G917+G916+G918</f>
        <v>0</v>
      </c>
      <c r="H914" s="10">
        <f>H915+H917+H916+H918</f>
        <v>0</v>
      </c>
      <c r="I914" s="10">
        <f>I915+I917+I916+I918</f>
        <v>0</v>
      </c>
      <c r="J914" s="4">
        <f t="shared" si="28"/>
        <v>0</v>
      </c>
    </row>
    <row r="915" spans="1:10" ht="28.5" customHeight="1">
      <c r="A915" s="75"/>
      <c r="B915" s="112"/>
      <c r="C915" s="112"/>
      <c r="D915" s="7" t="s">
        <v>56</v>
      </c>
      <c r="E915" s="16">
        <v>0</v>
      </c>
      <c r="F915" s="16">
        <v>0</v>
      </c>
      <c r="G915" s="16">
        <v>0</v>
      </c>
      <c r="H915" s="16">
        <v>0</v>
      </c>
      <c r="I915" s="16">
        <v>0</v>
      </c>
      <c r="J915" s="4">
        <f t="shared" si="28"/>
        <v>0</v>
      </c>
    </row>
    <row r="916" spans="1:10" ht="23.25" customHeight="1">
      <c r="A916" s="75"/>
      <c r="B916" s="112"/>
      <c r="C916" s="112"/>
      <c r="D916" s="7" t="s">
        <v>57</v>
      </c>
      <c r="E916" s="16">
        <v>0</v>
      </c>
      <c r="F916" s="16">
        <v>0</v>
      </c>
      <c r="G916" s="16">
        <v>0</v>
      </c>
      <c r="H916" s="16">
        <v>0</v>
      </c>
      <c r="I916" s="16">
        <v>0</v>
      </c>
      <c r="J916" s="4">
        <f t="shared" si="28"/>
        <v>0</v>
      </c>
    </row>
    <row r="917" spans="1:10" ht="30" customHeight="1">
      <c r="A917" s="75"/>
      <c r="B917" s="112"/>
      <c r="C917" s="112"/>
      <c r="D917" s="7" t="s">
        <v>58</v>
      </c>
      <c r="E917" s="16">
        <v>0</v>
      </c>
      <c r="F917" s="16">
        <v>0</v>
      </c>
      <c r="G917" s="16">
        <v>0</v>
      </c>
      <c r="H917" s="16">
        <v>0</v>
      </c>
      <c r="I917" s="16">
        <v>0</v>
      </c>
      <c r="J917" s="4">
        <f t="shared" si="28"/>
        <v>0</v>
      </c>
    </row>
    <row r="918" spans="1:10" ht="18.75" customHeight="1">
      <c r="A918" s="76"/>
      <c r="B918" s="113"/>
      <c r="C918" s="113"/>
      <c r="D918" s="7" t="s">
        <v>59</v>
      </c>
      <c r="E918" s="16">
        <v>0</v>
      </c>
      <c r="F918" s="16">
        <v>0</v>
      </c>
      <c r="G918" s="16">
        <v>0</v>
      </c>
      <c r="H918" s="16">
        <v>0</v>
      </c>
      <c r="I918" s="16">
        <v>0</v>
      </c>
      <c r="J918" s="4">
        <f t="shared" si="28"/>
        <v>0</v>
      </c>
    </row>
    <row r="919" spans="1:10" ht="30" customHeight="1">
      <c r="A919" s="111">
        <v>22</v>
      </c>
      <c r="B919" s="67" t="s">
        <v>543</v>
      </c>
      <c r="C919" s="67" t="s">
        <v>512</v>
      </c>
      <c r="D919" s="7" t="s">
        <v>55</v>
      </c>
      <c r="E919" s="10">
        <f>E920+E921+E922+E923</f>
        <v>0</v>
      </c>
      <c r="F919" s="10">
        <f>F920+F921+F922+F923</f>
        <v>0</v>
      </c>
      <c r="G919" s="10">
        <f>G920+G921+G922+G923</f>
        <v>0</v>
      </c>
      <c r="H919" s="10">
        <f>H920+H921+H922+H923</f>
        <v>0</v>
      </c>
      <c r="I919" s="10">
        <f>I920+I921+I922+I923</f>
        <v>0</v>
      </c>
      <c r="J919" s="4">
        <f t="shared" si="28"/>
        <v>0</v>
      </c>
    </row>
    <row r="920" spans="1:10" ht="30" customHeight="1">
      <c r="A920" s="75"/>
      <c r="B920" s="112"/>
      <c r="C920" s="112"/>
      <c r="D920" s="7" t="s">
        <v>56</v>
      </c>
      <c r="E920" s="16">
        <v>0</v>
      </c>
      <c r="F920" s="16">
        <v>0</v>
      </c>
      <c r="G920" s="16">
        <v>0</v>
      </c>
      <c r="H920" s="16">
        <v>0</v>
      </c>
      <c r="I920" s="16">
        <v>0</v>
      </c>
      <c r="J920" s="4">
        <f t="shared" si="28"/>
        <v>0</v>
      </c>
    </row>
    <row r="921" spans="1:10" ht="30" customHeight="1">
      <c r="A921" s="75"/>
      <c r="B921" s="112"/>
      <c r="C921" s="112"/>
      <c r="D921" s="7" t="s">
        <v>57</v>
      </c>
      <c r="E921" s="16">
        <v>0</v>
      </c>
      <c r="F921" s="16">
        <v>0</v>
      </c>
      <c r="G921" s="16">
        <v>0</v>
      </c>
      <c r="H921" s="16">
        <v>0</v>
      </c>
      <c r="I921" s="16">
        <v>0</v>
      </c>
      <c r="J921" s="4">
        <f t="shared" si="28"/>
        <v>0</v>
      </c>
    </row>
    <row r="922" spans="1:10" ht="30" customHeight="1">
      <c r="A922" s="75"/>
      <c r="B922" s="112"/>
      <c r="C922" s="112"/>
      <c r="D922" s="7" t="s">
        <v>58</v>
      </c>
      <c r="E922" s="16">
        <v>0</v>
      </c>
      <c r="F922" s="16">
        <v>0</v>
      </c>
      <c r="G922" s="16">
        <v>0</v>
      </c>
      <c r="H922" s="16">
        <v>0</v>
      </c>
      <c r="I922" s="16">
        <v>0</v>
      </c>
      <c r="J922" s="4">
        <f t="shared" si="28"/>
        <v>0</v>
      </c>
    </row>
    <row r="923" spans="1:10" ht="30" customHeight="1">
      <c r="A923" s="76"/>
      <c r="B923" s="113"/>
      <c r="C923" s="113"/>
      <c r="D923" s="7" t="s">
        <v>59</v>
      </c>
      <c r="E923" s="16">
        <v>0</v>
      </c>
      <c r="F923" s="16">
        <v>0</v>
      </c>
      <c r="G923" s="16">
        <v>0</v>
      </c>
      <c r="H923" s="16">
        <v>0</v>
      </c>
      <c r="I923" s="16">
        <v>0</v>
      </c>
      <c r="J923" s="4">
        <f t="shared" si="28"/>
        <v>0</v>
      </c>
    </row>
    <row r="924" spans="1:10" ht="30" customHeight="1">
      <c r="A924" s="111">
        <v>23</v>
      </c>
      <c r="B924" s="52" t="s">
        <v>174</v>
      </c>
      <c r="C924" s="52" t="s">
        <v>161</v>
      </c>
      <c r="D924" s="7" t="s">
        <v>55</v>
      </c>
      <c r="E924" s="10">
        <f>E925+E926+E927+E928</f>
        <v>0</v>
      </c>
      <c r="F924" s="10">
        <f>F925+F926+F927+F928</f>
        <v>0</v>
      </c>
      <c r="G924" s="10">
        <f>G925+G926+G927+G928</f>
        <v>0</v>
      </c>
      <c r="H924" s="10">
        <f>H925+H926+H927+H928</f>
        <v>0</v>
      </c>
      <c r="I924" s="10">
        <f>I925+I926+I927+I928</f>
        <v>0</v>
      </c>
      <c r="J924" s="4">
        <f t="shared" si="28"/>
        <v>0</v>
      </c>
    </row>
    <row r="925" spans="1:10" ht="30" customHeight="1">
      <c r="A925" s="75"/>
      <c r="B925" s="68" t="s">
        <v>173</v>
      </c>
      <c r="C925" s="68" t="s">
        <v>175</v>
      </c>
      <c r="D925" s="7" t="s">
        <v>56</v>
      </c>
      <c r="E925" s="16">
        <v>0</v>
      </c>
      <c r="F925" s="16">
        <v>0</v>
      </c>
      <c r="G925" s="16">
        <v>0</v>
      </c>
      <c r="H925" s="16">
        <v>0</v>
      </c>
      <c r="I925" s="16">
        <v>0</v>
      </c>
      <c r="J925" s="4">
        <f t="shared" si="28"/>
        <v>0</v>
      </c>
    </row>
    <row r="926" spans="1:10" ht="30" customHeight="1">
      <c r="A926" s="75"/>
      <c r="B926" s="68"/>
      <c r="C926" s="68"/>
      <c r="D926" s="7" t="s">
        <v>57</v>
      </c>
      <c r="E926" s="16">
        <v>0</v>
      </c>
      <c r="F926" s="16">
        <v>0</v>
      </c>
      <c r="G926" s="16">
        <v>0</v>
      </c>
      <c r="H926" s="16">
        <v>0</v>
      </c>
      <c r="I926" s="16">
        <v>0</v>
      </c>
      <c r="J926" s="4">
        <f t="shared" si="28"/>
        <v>0</v>
      </c>
    </row>
    <row r="927" spans="1:10" ht="30" customHeight="1">
      <c r="A927" s="75"/>
      <c r="B927" s="68"/>
      <c r="C927" s="68"/>
      <c r="D927" s="7" t="s">
        <v>58</v>
      </c>
      <c r="E927" s="16">
        <v>0</v>
      </c>
      <c r="F927" s="16">
        <v>0</v>
      </c>
      <c r="G927" s="16">
        <v>0</v>
      </c>
      <c r="H927" s="16">
        <v>0</v>
      </c>
      <c r="I927" s="16">
        <v>0</v>
      </c>
      <c r="J927" s="4">
        <f t="shared" si="28"/>
        <v>0</v>
      </c>
    </row>
    <row r="928" spans="1:10" ht="30" customHeight="1">
      <c r="A928" s="76"/>
      <c r="B928" s="85"/>
      <c r="C928" s="85"/>
      <c r="D928" s="7" t="s">
        <v>59</v>
      </c>
      <c r="E928" s="16">
        <v>0</v>
      </c>
      <c r="F928" s="16">
        <v>0</v>
      </c>
      <c r="G928" s="16">
        <v>0</v>
      </c>
      <c r="H928" s="16">
        <v>0</v>
      </c>
      <c r="I928" s="16">
        <v>0</v>
      </c>
      <c r="J928" s="4">
        <f t="shared" si="28"/>
        <v>0</v>
      </c>
    </row>
    <row r="929" spans="1:10" ht="21.75" customHeight="1">
      <c r="A929" s="111">
        <v>24</v>
      </c>
      <c r="B929" s="67" t="s">
        <v>261</v>
      </c>
      <c r="C929" s="67" t="s">
        <v>81</v>
      </c>
      <c r="D929" s="7" t="s">
        <v>55</v>
      </c>
      <c r="E929" s="10">
        <f>E930+E931+E932+E933</f>
        <v>1015.2</v>
      </c>
      <c r="F929" s="10">
        <f>F930+F931+F932+F933</f>
        <v>1046</v>
      </c>
      <c r="G929" s="10">
        <f>G930+G931+G932+G933</f>
        <v>1105</v>
      </c>
      <c r="H929" s="10">
        <f>H930+H931+H932+H933</f>
        <v>1168</v>
      </c>
      <c r="I929" s="10">
        <f>I930+I931+I932+I933</f>
        <v>1214.5</v>
      </c>
      <c r="J929" s="4">
        <f t="shared" si="28"/>
        <v>5548.7</v>
      </c>
    </row>
    <row r="930" spans="1:10" ht="27" customHeight="1">
      <c r="A930" s="75"/>
      <c r="B930" s="112"/>
      <c r="C930" s="112"/>
      <c r="D930" s="7" t="s">
        <v>56</v>
      </c>
      <c r="E930" s="11">
        <v>0</v>
      </c>
      <c r="F930" s="11">
        <v>0</v>
      </c>
      <c r="G930" s="11">
        <v>0</v>
      </c>
      <c r="H930" s="11">
        <v>0</v>
      </c>
      <c r="I930" s="11">
        <v>0</v>
      </c>
      <c r="J930" s="4">
        <f t="shared" si="28"/>
        <v>0</v>
      </c>
    </row>
    <row r="931" spans="1:10" ht="21" customHeight="1">
      <c r="A931" s="75"/>
      <c r="B931" s="112"/>
      <c r="C931" s="112"/>
      <c r="D931" s="7" t="s">
        <v>57</v>
      </c>
      <c r="E931" s="11">
        <v>1012.2</v>
      </c>
      <c r="F931" s="11">
        <v>1042</v>
      </c>
      <c r="G931" s="11">
        <v>1100</v>
      </c>
      <c r="H931" s="11">
        <v>1162</v>
      </c>
      <c r="I931" s="11">
        <v>1208.5</v>
      </c>
      <c r="J931" s="4">
        <f t="shared" si="28"/>
        <v>5524.7</v>
      </c>
    </row>
    <row r="932" spans="1:10" ht="27" customHeight="1">
      <c r="A932" s="75"/>
      <c r="B932" s="112"/>
      <c r="C932" s="112"/>
      <c r="D932" s="7" t="s">
        <v>58</v>
      </c>
      <c r="E932" s="11">
        <v>0</v>
      </c>
      <c r="F932" s="11">
        <v>0</v>
      </c>
      <c r="G932" s="11">
        <v>0</v>
      </c>
      <c r="H932" s="11">
        <v>0</v>
      </c>
      <c r="I932" s="11">
        <v>0</v>
      </c>
      <c r="J932" s="4">
        <f t="shared" si="28"/>
        <v>0</v>
      </c>
    </row>
    <row r="933" spans="1:10" ht="20.25" customHeight="1">
      <c r="A933" s="76"/>
      <c r="B933" s="113"/>
      <c r="C933" s="113"/>
      <c r="D933" s="7" t="s">
        <v>59</v>
      </c>
      <c r="E933" s="11">
        <v>3</v>
      </c>
      <c r="F933" s="11">
        <v>4</v>
      </c>
      <c r="G933" s="11">
        <v>5</v>
      </c>
      <c r="H933" s="11">
        <v>6</v>
      </c>
      <c r="I933" s="11">
        <v>6</v>
      </c>
      <c r="J933" s="4">
        <f t="shared" si="28"/>
        <v>24</v>
      </c>
    </row>
    <row r="934" spans="1:10" ht="27" customHeight="1">
      <c r="A934" s="86" t="s">
        <v>27</v>
      </c>
      <c r="B934" s="87"/>
      <c r="C934" s="87"/>
      <c r="D934" s="88"/>
      <c r="E934" s="8">
        <f>SUM(E814,E819,E824,E829,E834,E839,E844,E849,E854,E859,E864,E869,E874,E879,E884,E889,E894,E899,E904,E909,E914,E919,E924,E929)</f>
        <v>1742.2</v>
      </c>
      <c r="F934" s="8">
        <f>SUM(F814,F819,F824,F829,F834,F839,F844,F849,F854,F859,F864,F869,F874,F879,F884,F889,F894,F899,F904,F909,F914,F919,F924,F929)</f>
        <v>1797.468</v>
      </c>
      <c r="G934" s="8">
        <f>SUM(G814,G819,G824,G829,G834,G839,G844,G849,G854,G859,G864,G869,G874,G879,G884,G889,G894,G899,G904,G909,G914,G919,G924,G929)</f>
        <v>1881.210208</v>
      </c>
      <c r="H934" s="8">
        <f>SUM(H814,H819,H824,H829,H834,H839,H844,H849,H854,H859,H864,H869,H874,H879,H884,H889,H894,H899,H904,H909,H914,H919,H924,H929)</f>
        <v>1975.358779648</v>
      </c>
      <c r="I934" s="8">
        <f>SUM(I814,I819,I824,I829,I834,I839,I844,I849,I854,I859,I864,I869,I874,I879,I884,I889,I894,I899,I904,I909,I914,I919,I924,I929)</f>
        <v>2049.442071308288</v>
      </c>
      <c r="J934" s="4">
        <f t="shared" si="28"/>
        <v>9445.679058956288</v>
      </c>
    </row>
    <row r="935" spans="1:11" ht="25.5" customHeight="1">
      <c r="A935" s="25"/>
      <c r="B935" s="26"/>
      <c r="C935" s="60"/>
      <c r="D935" s="56" t="s">
        <v>56</v>
      </c>
      <c r="E935" s="28">
        <f>E815+E820+E825+E830+E835+E840+E845+E850+E855+E860+E865+E870+E875+E880+E885+E890+E895+E900+E905+E910+E915+E920+E925+E930</f>
        <v>0</v>
      </c>
      <c r="F935" s="28">
        <f>F815+F820+F825+F830+F835+F840+F845+F850+F855+F860+F865+F870+F875+F880+F885+F890+F895+F900+F905+F910+F915+F920+F925+F930</f>
        <v>0</v>
      </c>
      <c r="G935" s="28">
        <f>G815+G820+G825+G830+G835+G840+G845+G850+G855+G860+G865+G870+G875+G880+G885+G890+G895+G900+G905+G910+G915+G920+G925+G930</f>
        <v>0</v>
      </c>
      <c r="H935" s="28">
        <f>H815+H820+H825+H830+H835+H840+H845+H850+H855+H860+H865+H870+H875+H880+H885+H890+H895+H900+H905+H910+H915+H920+H925+H930</f>
        <v>0</v>
      </c>
      <c r="I935" s="28">
        <f>I815+I820+I825+I830+I835+I840+I845+I850+I855+I860+I865+I870+I875+I880+I885+I890+I895+I900+I905+I910+I915+I920+I925+I930</f>
        <v>0</v>
      </c>
      <c r="J935" s="4">
        <f t="shared" si="28"/>
        <v>0</v>
      </c>
      <c r="K935" s="14"/>
    </row>
    <row r="936" spans="1:11" ht="25.5" customHeight="1">
      <c r="A936" s="29"/>
      <c r="B936" s="30"/>
      <c r="C936" s="61"/>
      <c r="D936" s="56" t="s">
        <v>57</v>
      </c>
      <c r="E936" s="28">
        <f aca="true" t="shared" si="29" ref="E936:I938">E816+E821+E826+E831+E836+E841+E846+E851+E856+E861+E866+E871+E876+E881+E886+E891+E896+E901+E906+E911+E916+E921+E926+E931</f>
        <v>1414.2</v>
      </c>
      <c r="F936" s="28">
        <f t="shared" si="29"/>
        <v>1466.4679999999998</v>
      </c>
      <c r="G936" s="28">
        <f t="shared" si="29"/>
        <v>1548.210208</v>
      </c>
      <c r="H936" s="28">
        <f t="shared" si="29"/>
        <v>1635.358779648</v>
      </c>
      <c r="I936" s="28">
        <f t="shared" si="29"/>
        <v>1708.4420713082882</v>
      </c>
      <c r="J936" s="4">
        <f t="shared" si="28"/>
        <v>7772.679058956289</v>
      </c>
      <c r="K936" s="14"/>
    </row>
    <row r="937" spans="1:11" ht="25.5" customHeight="1">
      <c r="A937" s="29"/>
      <c r="B937" s="30"/>
      <c r="C937" s="61"/>
      <c r="D937" s="56" t="s">
        <v>58</v>
      </c>
      <c r="E937" s="28">
        <f t="shared" si="29"/>
        <v>154</v>
      </c>
      <c r="F937" s="28">
        <f t="shared" si="29"/>
        <v>155</v>
      </c>
      <c r="G937" s="28">
        <f t="shared" si="29"/>
        <v>156</v>
      </c>
      <c r="H937" s="28">
        <f t="shared" si="29"/>
        <v>157</v>
      </c>
      <c r="I937" s="28">
        <f t="shared" si="29"/>
        <v>158</v>
      </c>
      <c r="J937" s="4">
        <f t="shared" si="28"/>
        <v>780</v>
      </c>
      <c r="K937" s="14"/>
    </row>
    <row r="938" spans="1:11" ht="25.5" customHeight="1">
      <c r="A938" s="29"/>
      <c r="B938" s="30"/>
      <c r="C938" s="61"/>
      <c r="D938" s="56" t="s">
        <v>59</v>
      </c>
      <c r="E938" s="28">
        <f t="shared" si="29"/>
        <v>174</v>
      </c>
      <c r="F938" s="28">
        <f t="shared" si="29"/>
        <v>176</v>
      </c>
      <c r="G938" s="28">
        <f t="shared" si="29"/>
        <v>177</v>
      </c>
      <c r="H938" s="28">
        <f t="shared" si="29"/>
        <v>183</v>
      </c>
      <c r="I938" s="28">
        <f t="shared" si="29"/>
        <v>183</v>
      </c>
      <c r="J938" s="4">
        <f t="shared" si="28"/>
        <v>893</v>
      </c>
      <c r="K938" s="14"/>
    </row>
    <row r="939" spans="1:10" ht="27" customHeight="1">
      <c r="A939" s="69" t="s">
        <v>505</v>
      </c>
      <c r="B939" s="107"/>
      <c r="C939" s="107"/>
      <c r="D939" s="107"/>
      <c r="E939" s="107"/>
      <c r="F939" s="107"/>
      <c r="G939" s="107"/>
      <c r="H939" s="107"/>
      <c r="I939" s="107"/>
      <c r="J939" s="108"/>
    </row>
    <row r="940" spans="1:11" ht="27" customHeight="1">
      <c r="A940" s="111">
        <v>1</v>
      </c>
      <c r="B940" s="74" t="s">
        <v>487</v>
      </c>
      <c r="C940" s="78" t="s">
        <v>346</v>
      </c>
      <c r="D940" s="7" t="s">
        <v>55</v>
      </c>
      <c r="E940" s="8">
        <v>5</v>
      </c>
      <c r="F940" s="8">
        <v>6</v>
      </c>
      <c r="G940" s="8">
        <v>6</v>
      </c>
      <c r="H940" s="8">
        <v>6</v>
      </c>
      <c r="I940" s="8">
        <v>7</v>
      </c>
      <c r="J940" s="4">
        <f t="shared" si="28"/>
        <v>30</v>
      </c>
      <c r="K940" s="14"/>
    </row>
    <row r="941" spans="1:11" ht="27" customHeight="1">
      <c r="A941" s="75"/>
      <c r="B941" s="75"/>
      <c r="C941" s="79"/>
      <c r="D941" s="7" t="s">
        <v>56</v>
      </c>
      <c r="E941" s="9">
        <v>0</v>
      </c>
      <c r="F941" s="9">
        <v>0</v>
      </c>
      <c r="G941" s="9">
        <v>0</v>
      </c>
      <c r="H941" s="9">
        <v>0</v>
      </c>
      <c r="I941" s="9">
        <v>0</v>
      </c>
      <c r="J941" s="4">
        <f t="shared" si="28"/>
        <v>0</v>
      </c>
      <c r="K941" s="14"/>
    </row>
    <row r="942" spans="1:10" ht="27" customHeight="1">
      <c r="A942" s="75"/>
      <c r="B942" s="75"/>
      <c r="C942" s="79"/>
      <c r="D942" s="7" t="s">
        <v>57</v>
      </c>
      <c r="E942" s="9">
        <v>2</v>
      </c>
      <c r="F942" s="9">
        <v>2</v>
      </c>
      <c r="G942" s="9">
        <v>2</v>
      </c>
      <c r="H942" s="9">
        <v>2</v>
      </c>
      <c r="I942" s="9">
        <v>2</v>
      </c>
      <c r="J942" s="4">
        <f t="shared" si="28"/>
        <v>10</v>
      </c>
    </row>
    <row r="943" spans="1:10" ht="27" customHeight="1">
      <c r="A943" s="75"/>
      <c r="B943" s="75"/>
      <c r="C943" s="79"/>
      <c r="D943" s="7" t="s">
        <v>58</v>
      </c>
      <c r="E943" s="9">
        <v>3</v>
      </c>
      <c r="F943" s="9">
        <v>4</v>
      </c>
      <c r="G943" s="9">
        <v>4</v>
      </c>
      <c r="H943" s="9">
        <v>4</v>
      </c>
      <c r="I943" s="9">
        <v>5</v>
      </c>
      <c r="J943" s="4">
        <f t="shared" si="28"/>
        <v>20</v>
      </c>
    </row>
    <row r="944" spans="1:10" ht="70.5" customHeight="1">
      <c r="A944" s="76"/>
      <c r="B944" s="76"/>
      <c r="C944" s="49" t="s">
        <v>345</v>
      </c>
      <c r="D944" s="7" t="s">
        <v>59</v>
      </c>
      <c r="E944" s="9">
        <v>0</v>
      </c>
      <c r="F944" s="9">
        <v>0</v>
      </c>
      <c r="G944" s="9">
        <v>0</v>
      </c>
      <c r="H944" s="9">
        <v>0</v>
      </c>
      <c r="I944" s="9">
        <v>0</v>
      </c>
      <c r="J944" s="4">
        <f t="shared" si="28"/>
        <v>0</v>
      </c>
    </row>
    <row r="945" spans="1:10" ht="27" customHeight="1">
      <c r="A945" s="111">
        <v>2</v>
      </c>
      <c r="B945" s="74" t="s">
        <v>488</v>
      </c>
      <c r="C945" s="77" t="s">
        <v>215</v>
      </c>
      <c r="D945" s="7" t="s">
        <v>55</v>
      </c>
      <c r="E945" s="8">
        <v>82</v>
      </c>
      <c r="F945" s="8">
        <v>89</v>
      </c>
      <c r="G945" s="8">
        <v>90</v>
      </c>
      <c r="H945" s="8">
        <v>91</v>
      </c>
      <c r="I945" s="8">
        <v>91</v>
      </c>
      <c r="J945" s="4">
        <f t="shared" si="28"/>
        <v>443</v>
      </c>
    </row>
    <row r="946" spans="1:10" ht="27" customHeight="1">
      <c r="A946" s="75"/>
      <c r="B946" s="75"/>
      <c r="C946" s="77"/>
      <c r="D946" s="7" t="s">
        <v>56</v>
      </c>
      <c r="E946" s="9">
        <v>0</v>
      </c>
      <c r="F946" s="9">
        <v>0</v>
      </c>
      <c r="G946" s="9">
        <v>0</v>
      </c>
      <c r="H946" s="9">
        <v>0</v>
      </c>
      <c r="I946" s="9">
        <v>0</v>
      </c>
      <c r="J946" s="4">
        <f t="shared" si="28"/>
        <v>0</v>
      </c>
    </row>
    <row r="947" spans="1:10" ht="27" customHeight="1">
      <c r="A947" s="75"/>
      <c r="B947" s="75"/>
      <c r="C947" s="77"/>
      <c r="D947" s="7" t="s">
        <v>57</v>
      </c>
      <c r="E947" s="9">
        <v>79</v>
      </c>
      <c r="F947" s="9">
        <v>85</v>
      </c>
      <c r="G947" s="9">
        <v>85</v>
      </c>
      <c r="H947" s="9">
        <v>85</v>
      </c>
      <c r="I947" s="9">
        <v>85</v>
      </c>
      <c r="J947" s="4">
        <f t="shared" si="28"/>
        <v>419</v>
      </c>
    </row>
    <row r="948" spans="1:10" ht="27" customHeight="1">
      <c r="A948" s="75"/>
      <c r="B948" s="75"/>
      <c r="C948" s="77"/>
      <c r="D948" s="7" t="s">
        <v>58</v>
      </c>
      <c r="E948" s="9">
        <v>0</v>
      </c>
      <c r="F948" s="9">
        <v>0</v>
      </c>
      <c r="G948" s="9">
        <v>0</v>
      </c>
      <c r="H948" s="9">
        <v>0</v>
      </c>
      <c r="I948" s="9">
        <v>0</v>
      </c>
      <c r="J948" s="4">
        <f t="shared" si="28"/>
        <v>0</v>
      </c>
    </row>
    <row r="949" spans="1:10" ht="81" customHeight="1">
      <c r="A949" s="76"/>
      <c r="B949" s="76"/>
      <c r="C949" s="77"/>
      <c r="D949" s="7" t="s">
        <v>59</v>
      </c>
      <c r="E949" s="9">
        <v>3</v>
      </c>
      <c r="F949" s="9">
        <v>4</v>
      </c>
      <c r="G949" s="9">
        <v>5</v>
      </c>
      <c r="H949" s="9">
        <v>6</v>
      </c>
      <c r="I949" s="9">
        <v>6</v>
      </c>
      <c r="J949" s="4">
        <f t="shared" si="28"/>
        <v>24</v>
      </c>
    </row>
    <row r="950" spans="1:10" ht="30" customHeight="1">
      <c r="A950" s="111">
        <v>3</v>
      </c>
      <c r="B950" s="74" t="s">
        <v>262</v>
      </c>
      <c r="C950" s="77" t="s">
        <v>489</v>
      </c>
      <c r="D950" s="7" t="s">
        <v>55</v>
      </c>
      <c r="E950" s="8">
        <v>2</v>
      </c>
      <c r="F950" s="8">
        <v>2</v>
      </c>
      <c r="G950" s="8">
        <v>2</v>
      </c>
      <c r="H950" s="8">
        <v>3</v>
      </c>
      <c r="I950" s="8">
        <v>3</v>
      </c>
      <c r="J950" s="4">
        <f t="shared" si="28"/>
        <v>12</v>
      </c>
    </row>
    <row r="951" spans="1:10" ht="30" customHeight="1">
      <c r="A951" s="75"/>
      <c r="B951" s="75"/>
      <c r="C951" s="77"/>
      <c r="D951" s="7" t="s">
        <v>56</v>
      </c>
      <c r="E951" s="9">
        <v>0</v>
      </c>
      <c r="F951" s="9">
        <v>0</v>
      </c>
      <c r="G951" s="9">
        <v>0</v>
      </c>
      <c r="H951" s="9">
        <v>0</v>
      </c>
      <c r="I951" s="9">
        <v>0</v>
      </c>
      <c r="J951" s="4">
        <f t="shared" si="28"/>
        <v>0</v>
      </c>
    </row>
    <row r="952" spans="1:10" ht="30" customHeight="1">
      <c r="A952" s="75"/>
      <c r="B952" s="75"/>
      <c r="C952" s="77"/>
      <c r="D952" s="7" t="s">
        <v>57</v>
      </c>
      <c r="E952" s="9">
        <v>2</v>
      </c>
      <c r="F952" s="9">
        <v>2</v>
      </c>
      <c r="G952" s="9">
        <v>2</v>
      </c>
      <c r="H952" s="9">
        <v>3</v>
      </c>
      <c r="I952" s="9">
        <v>3</v>
      </c>
      <c r="J952" s="4">
        <f t="shared" si="28"/>
        <v>12</v>
      </c>
    </row>
    <row r="953" spans="1:10" ht="30" customHeight="1">
      <c r="A953" s="75"/>
      <c r="B953" s="75"/>
      <c r="C953" s="77"/>
      <c r="D953" s="7" t="s">
        <v>58</v>
      </c>
      <c r="E953" s="9">
        <v>0</v>
      </c>
      <c r="F953" s="9">
        <v>0</v>
      </c>
      <c r="G953" s="9">
        <v>0</v>
      </c>
      <c r="H953" s="9">
        <v>0</v>
      </c>
      <c r="I953" s="9">
        <v>0</v>
      </c>
      <c r="J953" s="4">
        <f t="shared" si="28"/>
        <v>0</v>
      </c>
    </row>
    <row r="954" spans="1:10" ht="30" customHeight="1">
      <c r="A954" s="76"/>
      <c r="B954" s="76"/>
      <c r="C954" s="77"/>
      <c r="D954" s="7" t="s">
        <v>59</v>
      </c>
      <c r="E954" s="9">
        <v>0</v>
      </c>
      <c r="F954" s="9">
        <v>0</v>
      </c>
      <c r="G954" s="9">
        <v>0</v>
      </c>
      <c r="H954" s="9">
        <v>0</v>
      </c>
      <c r="I954" s="9">
        <v>0</v>
      </c>
      <c r="J954" s="4">
        <f t="shared" si="28"/>
        <v>0</v>
      </c>
    </row>
    <row r="955" spans="1:10" ht="30" customHeight="1">
      <c r="A955" s="111">
        <v>4</v>
      </c>
      <c r="B955" s="74" t="s">
        <v>490</v>
      </c>
      <c r="C955" s="78" t="s">
        <v>348</v>
      </c>
      <c r="D955" s="7" t="s">
        <v>55</v>
      </c>
      <c r="E955" s="8">
        <v>9</v>
      </c>
      <c r="F955" s="8">
        <v>10</v>
      </c>
      <c r="G955" s="8">
        <v>13</v>
      </c>
      <c r="H955" s="8">
        <v>15</v>
      </c>
      <c r="I955" s="8">
        <v>16</v>
      </c>
      <c r="J955" s="4">
        <f t="shared" si="28"/>
        <v>63</v>
      </c>
    </row>
    <row r="956" spans="1:10" ht="30" customHeight="1">
      <c r="A956" s="75"/>
      <c r="B956" s="75"/>
      <c r="C956" s="79"/>
      <c r="D956" s="7" t="s">
        <v>56</v>
      </c>
      <c r="E956" s="9">
        <v>0</v>
      </c>
      <c r="F956" s="9">
        <v>0</v>
      </c>
      <c r="G956" s="9">
        <v>0</v>
      </c>
      <c r="H956" s="9">
        <v>0</v>
      </c>
      <c r="I956" s="9">
        <v>0</v>
      </c>
      <c r="J956" s="4">
        <f t="shared" si="28"/>
        <v>0</v>
      </c>
    </row>
    <row r="957" spans="1:10" ht="30" customHeight="1">
      <c r="A957" s="75"/>
      <c r="B957" s="75"/>
      <c r="C957" s="79"/>
      <c r="D957" s="7" t="s">
        <v>57</v>
      </c>
      <c r="E957" s="9">
        <v>5</v>
      </c>
      <c r="F957" s="9">
        <v>5</v>
      </c>
      <c r="G957" s="9">
        <v>7</v>
      </c>
      <c r="H957" s="9">
        <v>7</v>
      </c>
      <c r="I957" s="9">
        <v>8</v>
      </c>
      <c r="J957" s="4">
        <f t="shared" si="28"/>
        <v>32</v>
      </c>
    </row>
    <row r="958" spans="1:10" ht="30" customHeight="1">
      <c r="A958" s="75"/>
      <c r="B958" s="75"/>
      <c r="C958" s="79" t="s">
        <v>347</v>
      </c>
      <c r="D958" s="7" t="s">
        <v>58</v>
      </c>
      <c r="E958" s="9">
        <v>3</v>
      </c>
      <c r="F958" s="9">
        <v>3</v>
      </c>
      <c r="G958" s="9">
        <v>4</v>
      </c>
      <c r="H958" s="9">
        <v>5</v>
      </c>
      <c r="I958" s="9">
        <v>5</v>
      </c>
      <c r="J958" s="4">
        <f aca="true" t="shared" si="30" ref="J958:J1009">SUM(E958:I958)</f>
        <v>20</v>
      </c>
    </row>
    <row r="959" spans="1:10" ht="41.25" customHeight="1">
      <c r="A959" s="76"/>
      <c r="B959" s="76"/>
      <c r="C959" s="80"/>
      <c r="D959" s="7" t="s">
        <v>59</v>
      </c>
      <c r="E959" s="9">
        <v>1</v>
      </c>
      <c r="F959" s="9">
        <v>2</v>
      </c>
      <c r="G959" s="9">
        <v>2</v>
      </c>
      <c r="H959" s="9">
        <v>3</v>
      </c>
      <c r="I959" s="9">
        <v>3</v>
      </c>
      <c r="J959" s="4">
        <f t="shared" si="30"/>
        <v>11</v>
      </c>
    </row>
    <row r="960" spans="1:10" ht="25.5" customHeight="1">
      <c r="A960" s="111">
        <v>5</v>
      </c>
      <c r="B960" s="74" t="s">
        <v>491</v>
      </c>
      <c r="C960" s="78" t="s">
        <v>428</v>
      </c>
      <c r="D960" s="7" t="s">
        <v>55</v>
      </c>
      <c r="E960" s="8">
        <v>3</v>
      </c>
      <c r="F960" s="8">
        <v>3</v>
      </c>
      <c r="G960" s="8">
        <v>5</v>
      </c>
      <c r="H960" s="8">
        <v>5</v>
      </c>
      <c r="I960" s="8">
        <v>5</v>
      </c>
      <c r="J960" s="4">
        <f t="shared" si="30"/>
        <v>21</v>
      </c>
    </row>
    <row r="961" spans="1:10" ht="25.5" customHeight="1">
      <c r="A961" s="75"/>
      <c r="B961" s="75"/>
      <c r="C961" s="79"/>
      <c r="D961" s="7" t="s">
        <v>56</v>
      </c>
      <c r="E961" s="9">
        <v>0</v>
      </c>
      <c r="F961" s="9">
        <v>0</v>
      </c>
      <c r="G961" s="9">
        <v>0</v>
      </c>
      <c r="H961" s="9">
        <v>0</v>
      </c>
      <c r="I961" s="9">
        <v>0</v>
      </c>
      <c r="J961" s="4">
        <f t="shared" si="30"/>
        <v>0</v>
      </c>
    </row>
    <row r="962" spans="1:10" ht="25.5" customHeight="1">
      <c r="A962" s="75"/>
      <c r="B962" s="75"/>
      <c r="C962" s="79"/>
      <c r="D962" s="7" t="s">
        <v>57</v>
      </c>
      <c r="E962" s="9">
        <v>3</v>
      </c>
      <c r="F962" s="9">
        <v>3</v>
      </c>
      <c r="G962" s="9">
        <v>5</v>
      </c>
      <c r="H962" s="9">
        <v>5</v>
      </c>
      <c r="I962" s="9">
        <v>5</v>
      </c>
      <c r="J962" s="4">
        <f t="shared" si="30"/>
        <v>21</v>
      </c>
    </row>
    <row r="963" spans="1:10" ht="25.5" customHeight="1">
      <c r="A963" s="75"/>
      <c r="B963" s="75"/>
      <c r="C963" s="79"/>
      <c r="D963" s="7" t="s">
        <v>58</v>
      </c>
      <c r="E963" s="9">
        <v>0</v>
      </c>
      <c r="F963" s="9">
        <v>0</v>
      </c>
      <c r="G963" s="9">
        <v>0</v>
      </c>
      <c r="H963" s="9">
        <v>0</v>
      </c>
      <c r="I963" s="9">
        <v>0</v>
      </c>
      <c r="J963" s="4">
        <f t="shared" si="30"/>
        <v>0</v>
      </c>
    </row>
    <row r="964" spans="1:10" ht="25.5" customHeight="1">
      <c r="A964" s="76"/>
      <c r="B964" s="76"/>
      <c r="C964" s="80"/>
      <c r="D964" s="7" t="s">
        <v>59</v>
      </c>
      <c r="E964" s="9">
        <v>0</v>
      </c>
      <c r="F964" s="9">
        <v>0</v>
      </c>
      <c r="G964" s="9">
        <v>0</v>
      </c>
      <c r="H964" s="9">
        <v>0</v>
      </c>
      <c r="I964" s="9">
        <v>0</v>
      </c>
      <c r="J964" s="4">
        <f t="shared" si="30"/>
        <v>0</v>
      </c>
    </row>
    <row r="965" spans="1:10" ht="25.5" customHeight="1">
      <c r="A965" s="111">
        <v>6</v>
      </c>
      <c r="B965" s="74" t="s">
        <v>492</v>
      </c>
      <c r="C965" s="77" t="s">
        <v>493</v>
      </c>
      <c r="D965" s="7" t="s">
        <v>55</v>
      </c>
      <c r="E965" s="8">
        <v>2</v>
      </c>
      <c r="F965" s="8">
        <v>2</v>
      </c>
      <c r="G965" s="8">
        <v>2</v>
      </c>
      <c r="H965" s="8">
        <v>2</v>
      </c>
      <c r="I965" s="8">
        <v>2</v>
      </c>
      <c r="J965" s="4">
        <f t="shared" si="30"/>
        <v>10</v>
      </c>
    </row>
    <row r="966" spans="1:10" ht="25.5" customHeight="1">
      <c r="A966" s="75"/>
      <c r="B966" s="75"/>
      <c r="C966" s="77"/>
      <c r="D966" s="7" t="s">
        <v>56</v>
      </c>
      <c r="E966" s="9">
        <v>0</v>
      </c>
      <c r="F966" s="9">
        <v>0</v>
      </c>
      <c r="G966" s="9">
        <v>0</v>
      </c>
      <c r="H966" s="9">
        <v>0</v>
      </c>
      <c r="I966" s="9">
        <v>0</v>
      </c>
      <c r="J966" s="4">
        <f t="shared" si="30"/>
        <v>0</v>
      </c>
    </row>
    <row r="967" spans="1:10" ht="25.5" customHeight="1">
      <c r="A967" s="75"/>
      <c r="B967" s="75"/>
      <c r="C967" s="77"/>
      <c r="D967" s="7" t="s">
        <v>57</v>
      </c>
      <c r="E967" s="9">
        <v>0</v>
      </c>
      <c r="F967" s="9">
        <v>0</v>
      </c>
      <c r="G967" s="9">
        <v>0</v>
      </c>
      <c r="H967" s="9">
        <v>0</v>
      </c>
      <c r="I967" s="9">
        <v>0</v>
      </c>
      <c r="J967" s="4">
        <f t="shared" si="30"/>
        <v>0</v>
      </c>
    </row>
    <row r="968" spans="1:10" ht="25.5" customHeight="1">
      <c r="A968" s="75"/>
      <c r="B968" s="75"/>
      <c r="C968" s="77"/>
      <c r="D968" s="7" t="s">
        <v>58</v>
      </c>
      <c r="E968" s="9">
        <v>2</v>
      </c>
      <c r="F968" s="9">
        <v>2</v>
      </c>
      <c r="G968" s="9">
        <v>2</v>
      </c>
      <c r="H968" s="9">
        <v>2</v>
      </c>
      <c r="I968" s="9">
        <v>2</v>
      </c>
      <c r="J968" s="4">
        <f t="shared" si="30"/>
        <v>10</v>
      </c>
    </row>
    <row r="969" spans="1:10" ht="25.5" customHeight="1">
      <c r="A969" s="76"/>
      <c r="B969" s="76"/>
      <c r="C969" s="77"/>
      <c r="D969" s="7" t="s">
        <v>59</v>
      </c>
      <c r="E969" s="9">
        <v>0</v>
      </c>
      <c r="F969" s="9">
        <v>0</v>
      </c>
      <c r="G969" s="9">
        <v>0</v>
      </c>
      <c r="H969" s="9">
        <v>0</v>
      </c>
      <c r="I969" s="9">
        <v>0</v>
      </c>
      <c r="J969" s="4">
        <f t="shared" si="30"/>
        <v>0</v>
      </c>
    </row>
    <row r="970" spans="1:10" ht="21" customHeight="1">
      <c r="A970" s="111">
        <v>7</v>
      </c>
      <c r="B970" s="74" t="s">
        <v>494</v>
      </c>
      <c r="C970" s="77" t="s">
        <v>495</v>
      </c>
      <c r="D970" s="7" t="s">
        <v>55</v>
      </c>
      <c r="E970" s="8">
        <v>4</v>
      </c>
      <c r="F970" s="8">
        <v>4</v>
      </c>
      <c r="G970" s="8">
        <v>4</v>
      </c>
      <c r="H970" s="8">
        <v>4</v>
      </c>
      <c r="I970" s="8">
        <v>4</v>
      </c>
      <c r="J970" s="4">
        <f t="shared" si="30"/>
        <v>20</v>
      </c>
    </row>
    <row r="971" spans="1:10" ht="30" customHeight="1">
      <c r="A971" s="75"/>
      <c r="B971" s="75"/>
      <c r="C971" s="77"/>
      <c r="D971" s="7" t="s">
        <v>56</v>
      </c>
      <c r="E971" s="9">
        <v>0</v>
      </c>
      <c r="F971" s="9">
        <v>0</v>
      </c>
      <c r="G971" s="9">
        <v>0</v>
      </c>
      <c r="H971" s="9">
        <v>0</v>
      </c>
      <c r="I971" s="9">
        <v>0</v>
      </c>
      <c r="J971" s="4">
        <f t="shared" si="30"/>
        <v>0</v>
      </c>
    </row>
    <row r="972" spans="1:10" ht="30" customHeight="1">
      <c r="A972" s="75"/>
      <c r="B972" s="75"/>
      <c r="C972" s="77"/>
      <c r="D972" s="7" t="s">
        <v>57</v>
      </c>
      <c r="E972" s="9">
        <v>4</v>
      </c>
      <c r="F972" s="9">
        <v>4</v>
      </c>
      <c r="G972" s="9">
        <v>4</v>
      </c>
      <c r="H972" s="9">
        <v>4</v>
      </c>
      <c r="I972" s="9">
        <v>4</v>
      </c>
      <c r="J972" s="4">
        <f t="shared" si="30"/>
        <v>20</v>
      </c>
    </row>
    <row r="973" spans="1:10" ht="30" customHeight="1">
      <c r="A973" s="75"/>
      <c r="B973" s="75"/>
      <c r="C973" s="77"/>
      <c r="D973" s="7" t="s">
        <v>58</v>
      </c>
      <c r="E973" s="9">
        <v>0</v>
      </c>
      <c r="F973" s="9">
        <v>0</v>
      </c>
      <c r="G973" s="9">
        <v>0</v>
      </c>
      <c r="H973" s="9">
        <v>0</v>
      </c>
      <c r="I973" s="9">
        <v>0</v>
      </c>
      <c r="J973" s="4">
        <f t="shared" si="30"/>
        <v>0</v>
      </c>
    </row>
    <row r="974" spans="1:10" ht="17.25" customHeight="1">
      <c r="A974" s="76"/>
      <c r="B974" s="76"/>
      <c r="C974" s="77"/>
      <c r="D974" s="7" t="s">
        <v>59</v>
      </c>
      <c r="E974" s="9">
        <v>0</v>
      </c>
      <c r="F974" s="9">
        <v>0</v>
      </c>
      <c r="G974" s="9">
        <v>0</v>
      </c>
      <c r="H974" s="9">
        <v>0</v>
      </c>
      <c r="I974" s="9">
        <v>0</v>
      </c>
      <c r="J974" s="4">
        <f t="shared" si="30"/>
        <v>0</v>
      </c>
    </row>
    <row r="975" spans="1:10" ht="31.5" customHeight="1">
      <c r="A975" s="111">
        <v>8</v>
      </c>
      <c r="B975" s="74" t="s">
        <v>496</v>
      </c>
      <c r="C975" s="77" t="s">
        <v>497</v>
      </c>
      <c r="D975" s="7" t="s">
        <v>55</v>
      </c>
      <c r="E975" s="8">
        <v>3</v>
      </c>
      <c r="F975" s="8">
        <v>3</v>
      </c>
      <c r="G975" s="8">
        <v>3</v>
      </c>
      <c r="H975" s="8">
        <v>3</v>
      </c>
      <c r="I975" s="8">
        <v>3</v>
      </c>
      <c r="J975" s="4">
        <f t="shared" si="30"/>
        <v>15</v>
      </c>
    </row>
    <row r="976" spans="1:10" ht="31.5" customHeight="1">
      <c r="A976" s="75"/>
      <c r="B976" s="75"/>
      <c r="C976" s="77"/>
      <c r="D976" s="7" t="s">
        <v>56</v>
      </c>
      <c r="E976" s="9">
        <v>0</v>
      </c>
      <c r="F976" s="9">
        <v>0</v>
      </c>
      <c r="G976" s="9">
        <v>0</v>
      </c>
      <c r="H976" s="9">
        <v>0</v>
      </c>
      <c r="I976" s="9">
        <v>0</v>
      </c>
      <c r="J976" s="4">
        <f t="shared" si="30"/>
        <v>0</v>
      </c>
    </row>
    <row r="977" spans="1:10" ht="31.5" customHeight="1">
      <c r="A977" s="75"/>
      <c r="B977" s="75"/>
      <c r="C977" s="77"/>
      <c r="D977" s="7" t="s">
        <v>57</v>
      </c>
      <c r="E977" s="9">
        <v>0</v>
      </c>
      <c r="F977" s="9">
        <v>0</v>
      </c>
      <c r="G977" s="9">
        <v>0</v>
      </c>
      <c r="H977" s="9">
        <v>0</v>
      </c>
      <c r="I977" s="9">
        <v>0</v>
      </c>
      <c r="J977" s="4">
        <f t="shared" si="30"/>
        <v>0</v>
      </c>
    </row>
    <row r="978" spans="1:10" ht="31.5" customHeight="1">
      <c r="A978" s="75"/>
      <c r="B978" s="75"/>
      <c r="C978" s="77"/>
      <c r="D978" s="7" t="s">
        <v>58</v>
      </c>
      <c r="E978" s="9">
        <v>0</v>
      </c>
      <c r="F978" s="9">
        <v>0</v>
      </c>
      <c r="G978" s="9">
        <v>0</v>
      </c>
      <c r="H978" s="9">
        <v>0</v>
      </c>
      <c r="I978" s="9">
        <v>0</v>
      </c>
      <c r="J978" s="4">
        <f t="shared" si="30"/>
        <v>0</v>
      </c>
    </row>
    <row r="979" spans="1:10" ht="31.5" customHeight="1">
      <c r="A979" s="76"/>
      <c r="B979" s="76"/>
      <c r="C979" s="77"/>
      <c r="D979" s="7" t="s">
        <v>59</v>
      </c>
      <c r="E979" s="9">
        <v>3</v>
      </c>
      <c r="F979" s="9">
        <v>3</v>
      </c>
      <c r="G979" s="9">
        <v>3</v>
      </c>
      <c r="H979" s="9">
        <v>3</v>
      </c>
      <c r="I979" s="9">
        <v>3</v>
      </c>
      <c r="J979" s="4">
        <f t="shared" si="30"/>
        <v>15</v>
      </c>
    </row>
    <row r="980" spans="1:10" ht="31.5" customHeight="1">
      <c r="A980" s="111">
        <v>9</v>
      </c>
      <c r="B980" s="74" t="s">
        <v>498</v>
      </c>
      <c r="C980" s="77" t="s">
        <v>499</v>
      </c>
      <c r="D980" s="7" t="s">
        <v>55</v>
      </c>
      <c r="E980" s="8">
        <v>2</v>
      </c>
      <c r="F980" s="8">
        <v>2</v>
      </c>
      <c r="G980" s="8">
        <v>2</v>
      </c>
      <c r="H980" s="8">
        <v>2</v>
      </c>
      <c r="I980" s="8">
        <v>2</v>
      </c>
      <c r="J980" s="4">
        <f t="shared" si="30"/>
        <v>10</v>
      </c>
    </row>
    <row r="981" spans="1:10" ht="31.5" customHeight="1">
      <c r="A981" s="75"/>
      <c r="B981" s="75"/>
      <c r="C981" s="77"/>
      <c r="D981" s="7" t="s">
        <v>56</v>
      </c>
      <c r="E981" s="9">
        <v>0</v>
      </c>
      <c r="F981" s="9">
        <v>0</v>
      </c>
      <c r="G981" s="9">
        <v>0</v>
      </c>
      <c r="H981" s="9">
        <v>0</v>
      </c>
      <c r="I981" s="9">
        <v>0</v>
      </c>
      <c r="J981" s="4">
        <f t="shared" si="30"/>
        <v>0</v>
      </c>
    </row>
    <row r="982" spans="1:10" ht="31.5" customHeight="1">
      <c r="A982" s="75"/>
      <c r="B982" s="75"/>
      <c r="C982" s="77"/>
      <c r="D982" s="7" t="s">
        <v>57</v>
      </c>
      <c r="E982" s="9">
        <v>2</v>
      </c>
      <c r="F982" s="9">
        <v>2</v>
      </c>
      <c r="G982" s="9">
        <v>2</v>
      </c>
      <c r="H982" s="9">
        <v>2</v>
      </c>
      <c r="I982" s="9">
        <v>2</v>
      </c>
      <c r="J982" s="4">
        <f t="shared" si="30"/>
        <v>10</v>
      </c>
    </row>
    <row r="983" spans="1:10" ht="31.5" customHeight="1">
      <c r="A983" s="75"/>
      <c r="B983" s="75"/>
      <c r="C983" s="77"/>
      <c r="D983" s="7" t="s">
        <v>58</v>
      </c>
      <c r="E983" s="9">
        <v>0</v>
      </c>
      <c r="F983" s="9">
        <v>0</v>
      </c>
      <c r="G983" s="9">
        <v>0</v>
      </c>
      <c r="H983" s="9">
        <v>0</v>
      </c>
      <c r="I983" s="9">
        <v>0</v>
      </c>
      <c r="J983" s="4">
        <f t="shared" si="30"/>
        <v>0</v>
      </c>
    </row>
    <row r="984" spans="1:10" ht="31.5" customHeight="1">
      <c r="A984" s="76"/>
      <c r="B984" s="76"/>
      <c r="C984" s="77"/>
      <c r="D984" s="7" t="s">
        <v>59</v>
      </c>
      <c r="E984" s="9">
        <v>0</v>
      </c>
      <c r="F984" s="9">
        <v>0</v>
      </c>
      <c r="G984" s="9">
        <v>0</v>
      </c>
      <c r="H984" s="9">
        <v>0</v>
      </c>
      <c r="I984" s="9">
        <v>0</v>
      </c>
      <c r="J984" s="4">
        <f t="shared" si="30"/>
        <v>0</v>
      </c>
    </row>
    <row r="985" spans="1:10" ht="39.75" customHeight="1">
      <c r="A985" s="111">
        <v>10</v>
      </c>
      <c r="B985" s="74" t="s">
        <v>500</v>
      </c>
      <c r="C985" s="77" t="s">
        <v>46</v>
      </c>
      <c r="D985" s="7" t="s">
        <v>55</v>
      </c>
      <c r="E985" s="8">
        <v>55</v>
      </c>
      <c r="F985" s="8">
        <v>65</v>
      </c>
      <c r="G985" s="8">
        <v>66</v>
      </c>
      <c r="H985" s="8">
        <v>66</v>
      </c>
      <c r="I985" s="8">
        <v>66</v>
      </c>
      <c r="J985" s="4">
        <f t="shared" si="30"/>
        <v>318</v>
      </c>
    </row>
    <row r="986" spans="1:10" ht="39.75" customHeight="1">
      <c r="A986" s="75"/>
      <c r="B986" s="75"/>
      <c r="C986" s="77"/>
      <c r="D986" s="7" t="s">
        <v>56</v>
      </c>
      <c r="E986" s="9">
        <v>0</v>
      </c>
      <c r="F986" s="9">
        <v>0</v>
      </c>
      <c r="G986" s="9">
        <v>0</v>
      </c>
      <c r="H986" s="9">
        <v>0</v>
      </c>
      <c r="I986" s="9">
        <v>0</v>
      </c>
      <c r="J986" s="4">
        <f t="shared" si="30"/>
        <v>0</v>
      </c>
    </row>
    <row r="987" spans="1:10" ht="39.75" customHeight="1">
      <c r="A987" s="75"/>
      <c r="B987" s="75"/>
      <c r="C987" s="77"/>
      <c r="D987" s="7" t="s">
        <v>57</v>
      </c>
      <c r="E987" s="9">
        <v>50</v>
      </c>
      <c r="F987" s="9">
        <v>60</v>
      </c>
      <c r="G987" s="9">
        <v>60</v>
      </c>
      <c r="H987" s="9">
        <v>60</v>
      </c>
      <c r="I987" s="9">
        <v>60</v>
      </c>
      <c r="J987" s="4">
        <f t="shared" si="30"/>
        <v>290</v>
      </c>
    </row>
    <row r="988" spans="1:10" ht="39.75" customHeight="1">
      <c r="A988" s="75"/>
      <c r="B988" s="75"/>
      <c r="C988" s="77"/>
      <c r="D988" s="7" t="s">
        <v>58</v>
      </c>
      <c r="E988" s="9">
        <v>0</v>
      </c>
      <c r="F988" s="9">
        <v>0</v>
      </c>
      <c r="G988" s="9">
        <v>0</v>
      </c>
      <c r="H988" s="9">
        <v>0</v>
      </c>
      <c r="I988" s="9">
        <v>0</v>
      </c>
      <c r="J988" s="4">
        <f t="shared" si="30"/>
        <v>0</v>
      </c>
    </row>
    <row r="989" spans="1:10" ht="39.75" customHeight="1">
      <c r="A989" s="76"/>
      <c r="B989" s="76"/>
      <c r="C989" s="77"/>
      <c r="D989" s="7" t="s">
        <v>59</v>
      </c>
      <c r="E989" s="9">
        <v>5</v>
      </c>
      <c r="F989" s="9">
        <v>5</v>
      </c>
      <c r="G989" s="9">
        <v>6</v>
      </c>
      <c r="H989" s="9">
        <v>6</v>
      </c>
      <c r="I989" s="9">
        <v>6</v>
      </c>
      <c r="J989" s="4">
        <f t="shared" si="30"/>
        <v>28</v>
      </c>
    </row>
    <row r="990" spans="1:10" ht="30" customHeight="1">
      <c r="A990" s="111">
        <v>11</v>
      </c>
      <c r="B990" s="74" t="s">
        <v>501</v>
      </c>
      <c r="C990" s="77" t="s">
        <v>502</v>
      </c>
      <c r="D990" s="7" t="s">
        <v>55</v>
      </c>
      <c r="E990" s="8">
        <v>0</v>
      </c>
      <c r="F990" s="8">
        <v>0</v>
      </c>
      <c r="G990" s="8">
        <v>0</v>
      </c>
      <c r="H990" s="8">
        <v>0</v>
      </c>
      <c r="I990" s="8">
        <v>0</v>
      </c>
      <c r="J990" s="4">
        <f t="shared" si="30"/>
        <v>0</v>
      </c>
    </row>
    <row r="991" spans="1:10" ht="30" customHeight="1">
      <c r="A991" s="75"/>
      <c r="B991" s="75"/>
      <c r="C991" s="77"/>
      <c r="D991" s="7" t="s">
        <v>56</v>
      </c>
      <c r="E991" s="9">
        <v>0</v>
      </c>
      <c r="F991" s="9">
        <v>0</v>
      </c>
      <c r="G991" s="9">
        <v>0</v>
      </c>
      <c r="H991" s="9">
        <v>0</v>
      </c>
      <c r="I991" s="9">
        <v>0</v>
      </c>
      <c r="J991" s="4">
        <f t="shared" si="30"/>
        <v>0</v>
      </c>
    </row>
    <row r="992" spans="1:10" ht="30" customHeight="1">
      <c r="A992" s="75"/>
      <c r="B992" s="75"/>
      <c r="C992" s="77"/>
      <c r="D992" s="7" t="s">
        <v>57</v>
      </c>
      <c r="E992" s="9">
        <v>0</v>
      </c>
      <c r="F992" s="9">
        <v>0</v>
      </c>
      <c r="G992" s="9">
        <v>0</v>
      </c>
      <c r="H992" s="9">
        <v>0</v>
      </c>
      <c r="I992" s="9">
        <v>0</v>
      </c>
      <c r="J992" s="4">
        <f t="shared" si="30"/>
        <v>0</v>
      </c>
    </row>
    <row r="993" spans="1:10" ht="30" customHeight="1">
      <c r="A993" s="75"/>
      <c r="B993" s="75"/>
      <c r="C993" s="77"/>
      <c r="D993" s="7" t="s">
        <v>58</v>
      </c>
      <c r="E993" s="9">
        <v>0</v>
      </c>
      <c r="F993" s="9">
        <v>0</v>
      </c>
      <c r="G993" s="9">
        <v>0</v>
      </c>
      <c r="H993" s="9">
        <v>0</v>
      </c>
      <c r="I993" s="9">
        <v>0</v>
      </c>
      <c r="J993" s="4">
        <f t="shared" si="30"/>
        <v>0</v>
      </c>
    </row>
    <row r="994" spans="1:10" ht="30" customHeight="1">
      <c r="A994" s="76"/>
      <c r="B994" s="76"/>
      <c r="C994" s="77"/>
      <c r="D994" s="7" t="s">
        <v>59</v>
      </c>
      <c r="E994" s="9">
        <v>0</v>
      </c>
      <c r="F994" s="9">
        <v>0</v>
      </c>
      <c r="G994" s="9">
        <v>0</v>
      </c>
      <c r="H994" s="9">
        <v>0</v>
      </c>
      <c r="I994" s="9">
        <v>0</v>
      </c>
      <c r="J994" s="4">
        <f t="shared" si="30"/>
        <v>0</v>
      </c>
    </row>
    <row r="995" spans="1:10" ht="24" customHeight="1">
      <c r="A995" s="111">
        <v>12</v>
      </c>
      <c r="B995" s="74" t="s">
        <v>449</v>
      </c>
      <c r="C995" s="77" t="s">
        <v>229</v>
      </c>
      <c r="D995" s="7" t="s">
        <v>55</v>
      </c>
      <c r="E995" s="8">
        <v>75</v>
      </c>
      <c r="F995" s="8">
        <v>75</v>
      </c>
      <c r="G995" s="8">
        <v>75</v>
      </c>
      <c r="H995" s="8">
        <v>75</v>
      </c>
      <c r="I995" s="8">
        <v>75</v>
      </c>
      <c r="J995" s="4">
        <f t="shared" si="30"/>
        <v>375</v>
      </c>
    </row>
    <row r="996" spans="1:10" ht="24" customHeight="1">
      <c r="A996" s="75"/>
      <c r="B996" s="75"/>
      <c r="C996" s="77"/>
      <c r="D996" s="7" t="s">
        <v>56</v>
      </c>
      <c r="E996" s="9">
        <v>75</v>
      </c>
      <c r="F996" s="9">
        <v>75</v>
      </c>
      <c r="G996" s="9">
        <v>75</v>
      </c>
      <c r="H996" s="9">
        <v>75</v>
      </c>
      <c r="I996" s="9">
        <v>75</v>
      </c>
      <c r="J996" s="4">
        <f t="shared" si="30"/>
        <v>375</v>
      </c>
    </row>
    <row r="997" spans="1:10" ht="24" customHeight="1">
      <c r="A997" s="75"/>
      <c r="B997" s="75"/>
      <c r="C997" s="77"/>
      <c r="D997" s="7" t="s">
        <v>57</v>
      </c>
      <c r="E997" s="9">
        <v>0</v>
      </c>
      <c r="F997" s="9">
        <v>0</v>
      </c>
      <c r="G997" s="9">
        <v>0</v>
      </c>
      <c r="H997" s="9">
        <v>0</v>
      </c>
      <c r="I997" s="9">
        <v>0</v>
      </c>
      <c r="J997" s="4">
        <f t="shared" si="30"/>
        <v>0</v>
      </c>
    </row>
    <row r="998" spans="1:10" ht="25.5" customHeight="1">
      <c r="A998" s="75"/>
      <c r="B998" s="75"/>
      <c r="C998" s="77"/>
      <c r="D998" s="7" t="s">
        <v>58</v>
      </c>
      <c r="E998" s="9">
        <v>0</v>
      </c>
      <c r="F998" s="9">
        <v>0</v>
      </c>
      <c r="G998" s="9">
        <v>0</v>
      </c>
      <c r="H998" s="9">
        <v>0</v>
      </c>
      <c r="I998" s="9">
        <v>0</v>
      </c>
      <c r="J998" s="4">
        <f t="shared" si="30"/>
        <v>0</v>
      </c>
    </row>
    <row r="999" spans="1:10" ht="25.5" customHeight="1">
      <c r="A999" s="76"/>
      <c r="B999" s="76"/>
      <c r="C999" s="77"/>
      <c r="D999" s="7" t="s">
        <v>59</v>
      </c>
      <c r="E999" s="9">
        <v>0</v>
      </c>
      <c r="F999" s="9">
        <v>0</v>
      </c>
      <c r="G999" s="9">
        <v>0</v>
      </c>
      <c r="H999" s="9">
        <v>0</v>
      </c>
      <c r="I999" s="9">
        <v>0</v>
      </c>
      <c r="J999" s="4">
        <f t="shared" si="30"/>
        <v>0</v>
      </c>
    </row>
    <row r="1000" spans="1:10" ht="24" customHeight="1">
      <c r="A1000" s="111">
        <v>13</v>
      </c>
      <c r="B1000" s="78" t="s">
        <v>450</v>
      </c>
      <c r="C1000" s="77" t="s">
        <v>81</v>
      </c>
      <c r="D1000" s="7" t="s">
        <v>55</v>
      </c>
      <c r="E1000" s="8">
        <f>E1001+E1002+E1003+E1004</f>
        <v>12</v>
      </c>
      <c r="F1000" s="8">
        <f>F1001+F1002+F1003+F1004</f>
        <v>12</v>
      </c>
      <c r="G1000" s="8">
        <f>G1001+G1002+G1003+G1004</f>
        <v>13</v>
      </c>
      <c r="H1000" s="8">
        <f>H1001+H1002+H1003+H1004</f>
        <v>13</v>
      </c>
      <c r="I1000" s="8">
        <f>I1001+I1002+I1003+I1004</f>
        <v>13</v>
      </c>
      <c r="J1000" s="4">
        <f t="shared" si="30"/>
        <v>63</v>
      </c>
    </row>
    <row r="1001" spans="1:10" ht="24" customHeight="1">
      <c r="A1001" s="75"/>
      <c r="B1001" s="123"/>
      <c r="C1001" s="77"/>
      <c r="D1001" s="7" t="s">
        <v>56</v>
      </c>
      <c r="E1001" s="9">
        <v>0</v>
      </c>
      <c r="F1001" s="9">
        <v>0</v>
      </c>
      <c r="G1001" s="9">
        <v>0</v>
      </c>
      <c r="H1001" s="9">
        <v>0</v>
      </c>
      <c r="I1001" s="9">
        <v>0</v>
      </c>
      <c r="J1001" s="4">
        <f t="shared" si="30"/>
        <v>0</v>
      </c>
    </row>
    <row r="1002" spans="1:10" ht="24" customHeight="1">
      <c r="A1002" s="75"/>
      <c r="B1002" s="123"/>
      <c r="C1002" s="77"/>
      <c r="D1002" s="7" t="s">
        <v>57</v>
      </c>
      <c r="E1002" s="9">
        <v>2</v>
      </c>
      <c r="F1002" s="9">
        <v>2</v>
      </c>
      <c r="G1002" s="9">
        <v>3</v>
      </c>
      <c r="H1002" s="9">
        <v>3</v>
      </c>
      <c r="I1002" s="9">
        <v>3</v>
      </c>
      <c r="J1002" s="4">
        <f t="shared" si="30"/>
        <v>13</v>
      </c>
    </row>
    <row r="1003" spans="1:10" ht="25.5" customHeight="1">
      <c r="A1003" s="75"/>
      <c r="B1003" s="123"/>
      <c r="C1003" s="77"/>
      <c r="D1003" s="7" t="s">
        <v>58</v>
      </c>
      <c r="E1003" s="9">
        <v>0</v>
      </c>
      <c r="F1003" s="9">
        <v>0</v>
      </c>
      <c r="G1003" s="9">
        <v>0</v>
      </c>
      <c r="H1003" s="9">
        <v>0</v>
      </c>
      <c r="I1003" s="9">
        <v>0</v>
      </c>
      <c r="J1003" s="4">
        <f t="shared" si="30"/>
        <v>0</v>
      </c>
    </row>
    <row r="1004" spans="1:10" ht="25.5" customHeight="1">
      <c r="A1004" s="76"/>
      <c r="B1004" s="124"/>
      <c r="C1004" s="77"/>
      <c r="D1004" s="7" t="s">
        <v>59</v>
      </c>
      <c r="E1004" s="9">
        <v>10</v>
      </c>
      <c r="F1004" s="9">
        <v>10</v>
      </c>
      <c r="G1004" s="9">
        <v>10</v>
      </c>
      <c r="H1004" s="9">
        <v>10</v>
      </c>
      <c r="I1004" s="9">
        <v>10</v>
      </c>
      <c r="J1004" s="4">
        <f t="shared" si="30"/>
        <v>50</v>
      </c>
    </row>
    <row r="1005" spans="1:10" ht="24.75" customHeight="1">
      <c r="A1005" s="86" t="s">
        <v>27</v>
      </c>
      <c r="B1005" s="87"/>
      <c r="C1005" s="87"/>
      <c r="D1005" s="88"/>
      <c r="E1005" s="39">
        <f aca="true" t="shared" si="31" ref="E1005:I1006">E940+E945+E950+E955+E960+E965+E970+E975+E980+E985+E990+E995+E1000</f>
        <v>254</v>
      </c>
      <c r="F1005" s="39">
        <f t="shared" si="31"/>
        <v>273</v>
      </c>
      <c r="G1005" s="39">
        <f t="shared" si="31"/>
        <v>281</v>
      </c>
      <c r="H1005" s="39">
        <f t="shared" si="31"/>
        <v>285</v>
      </c>
      <c r="I1005" s="39">
        <f t="shared" si="31"/>
        <v>287</v>
      </c>
      <c r="J1005" s="4">
        <f t="shared" si="30"/>
        <v>1380</v>
      </c>
    </row>
    <row r="1006" spans="1:11" ht="25.5" customHeight="1">
      <c r="A1006" s="25"/>
      <c r="B1006" s="26"/>
      <c r="C1006" s="26"/>
      <c r="D1006" s="56" t="s">
        <v>56</v>
      </c>
      <c r="E1006" s="28">
        <f t="shared" si="31"/>
        <v>75</v>
      </c>
      <c r="F1006" s="28">
        <f t="shared" si="31"/>
        <v>75</v>
      </c>
      <c r="G1006" s="28">
        <f t="shared" si="31"/>
        <v>75</v>
      </c>
      <c r="H1006" s="28">
        <f t="shared" si="31"/>
        <v>75</v>
      </c>
      <c r="I1006" s="28">
        <f t="shared" si="31"/>
        <v>75</v>
      </c>
      <c r="J1006" s="4">
        <f t="shared" si="30"/>
        <v>375</v>
      </c>
      <c r="K1006" s="14"/>
    </row>
    <row r="1007" spans="1:11" ht="25.5" customHeight="1">
      <c r="A1007" s="29"/>
      <c r="B1007" s="30"/>
      <c r="C1007" s="30"/>
      <c r="D1007" s="57" t="s">
        <v>57</v>
      </c>
      <c r="E1007" s="28">
        <f>E942+E947+E952+E957+E962+E967+E972+E977+E982+E987+E992+E997+E1002</f>
        <v>149</v>
      </c>
      <c r="F1007" s="28">
        <f aca="true" t="shared" si="32" ref="F1007:I1009">F942+F947+F952+F957+F962+F967+F972+F977+F982+F987+F992+F997+F1002</f>
        <v>165</v>
      </c>
      <c r="G1007" s="28">
        <f t="shared" si="32"/>
        <v>170</v>
      </c>
      <c r="H1007" s="28">
        <f t="shared" si="32"/>
        <v>171</v>
      </c>
      <c r="I1007" s="28">
        <f t="shared" si="32"/>
        <v>172</v>
      </c>
      <c r="J1007" s="4">
        <f t="shared" si="30"/>
        <v>827</v>
      </c>
      <c r="K1007" s="14"/>
    </row>
    <row r="1008" spans="1:11" ht="25.5" customHeight="1">
      <c r="A1008" s="29"/>
      <c r="B1008" s="30"/>
      <c r="C1008" s="30"/>
      <c r="D1008" s="57" t="s">
        <v>58</v>
      </c>
      <c r="E1008" s="28">
        <f>E943+E948+E953+E958+E963+E968+E973+E978+E983+E988+E993+E998+E1003</f>
        <v>8</v>
      </c>
      <c r="F1008" s="28">
        <f t="shared" si="32"/>
        <v>9</v>
      </c>
      <c r="G1008" s="28">
        <f t="shared" si="32"/>
        <v>10</v>
      </c>
      <c r="H1008" s="28">
        <f t="shared" si="32"/>
        <v>11</v>
      </c>
      <c r="I1008" s="28">
        <f t="shared" si="32"/>
        <v>12</v>
      </c>
      <c r="J1008" s="4">
        <f t="shared" si="30"/>
        <v>50</v>
      </c>
      <c r="K1008" s="14"/>
    </row>
    <row r="1009" spans="1:11" ht="25.5" customHeight="1">
      <c r="A1009" s="29"/>
      <c r="B1009" s="30"/>
      <c r="C1009" s="30"/>
      <c r="D1009" s="57" t="s">
        <v>59</v>
      </c>
      <c r="E1009" s="28">
        <f>E944+E949+E954+E959+E964+E969+E974+E979+E984+E989+E994+E999+E1004</f>
        <v>22</v>
      </c>
      <c r="F1009" s="28">
        <f t="shared" si="32"/>
        <v>24</v>
      </c>
      <c r="G1009" s="28">
        <f t="shared" si="32"/>
        <v>26</v>
      </c>
      <c r="H1009" s="28">
        <f t="shared" si="32"/>
        <v>28</v>
      </c>
      <c r="I1009" s="28">
        <f t="shared" si="32"/>
        <v>28</v>
      </c>
      <c r="J1009" s="4">
        <f t="shared" si="30"/>
        <v>128</v>
      </c>
      <c r="K1009" s="14"/>
    </row>
    <row r="1010" spans="1:10" ht="24.75" customHeight="1">
      <c r="A1010" s="125" t="s">
        <v>503</v>
      </c>
      <c r="B1010" s="126"/>
      <c r="C1010" s="126"/>
      <c r="D1010" s="126"/>
      <c r="E1010" s="126"/>
      <c r="F1010" s="126"/>
      <c r="G1010" s="126"/>
      <c r="H1010" s="126"/>
      <c r="I1010" s="126"/>
      <c r="J1010" s="126"/>
    </row>
    <row r="1011" spans="1:10" ht="24.75" customHeight="1">
      <c r="A1011" s="127" t="s">
        <v>504</v>
      </c>
      <c r="B1011" s="127"/>
      <c r="C1011" s="127"/>
      <c r="D1011" s="127"/>
      <c r="E1011" s="127"/>
      <c r="F1011" s="127"/>
      <c r="G1011" s="127"/>
      <c r="H1011" s="127"/>
      <c r="I1011" s="127"/>
      <c r="J1011" s="127"/>
    </row>
    <row r="1012" spans="1:10" ht="24.75" customHeight="1">
      <c r="A1012" s="139" t="s">
        <v>228</v>
      </c>
      <c r="B1012" s="114"/>
      <c r="C1012" s="114"/>
      <c r="D1012" s="114"/>
      <c r="E1012" s="114"/>
      <c r="F1012" s="114"/>
      <c r="G1012" s="114"/>
      <c r="H1012" s="114"/>
      <c r="I1012" s="114"/>
      <c r="J1012" s="115"/>
    </row>
    <row r="1013" spans="1:11" ht="24" customHeight="1">
      <c r="A1013" s="122">
        <v>1</v>
      </c>
      <c r="B1013" s="78" t="s">
        <v>20</v>
      </c>
      <c r="C1013" s="78" t="s">
        <v>352</v>
      </c>
      <c r="D1013" s="7" t="s">
        <v>55</v>
      </c>
      <c r="E1013" s="8">
        <f>SUM(E1014:E1017)</f>
        <v>14.5</v>
      </c>
      <c r="F1013" s="8">
        <f>SUM(F1014:F1017)</f>
        <v>15</v>
      </c>
      <c r="G1013" s="8">
        <f>SUM(G1014:G1017)</f>
        <v>15</v>
      </c>
      <c r="H1013" s="8">
        <f>SUM(H1014:H1017)</f>
        <v>15</v>
      </c>
      <c r="I1013" s="8">
        <f>SUM(I1014:I1017)</f>
        <v>15</v>
      </c>
      <c r="J1013" s="4">
        <f aca="true" t="shared" si="33" ref="J1013:J1076">SUM(E1013:I1013)</f>
        <v>74.5</v>
      </c>
      <c r="K1013" s="14"/>
    </row>
    <row r="1014" spans="1:10" ht="24" customHeight="1">
      <c r="A1014" s="123"/>
      <c r="B1014" s="79"/>
      <c r="C1014" s="79"/>
      <c r="D1014" s="7" t="s">
        <v>56</v>
      </c>
      <c r="E1014" s="9">
        <v>0</v>
      </c>
      <c r="F1014" s="9">
        <v>0</v>
      </c>
      <c r="G1014" s="9">
        <v>0</v>
      </c>
      <c r="H1014" s="9">
        <v>0</v>
      </c>
      <c r="I1014" s="9">
        <v>0</v>
      </c>
      <c r="J1014" s="4">
        <f t="shared" si="33"/>
        <v>0</v>
      </c>
    </row>
    <row r="1015" spans="1:11" ht="24" customHeight="1">
      <c r="A1015" s="123"/>
      <c r="B1015" s="79"/>
      <c r="C1015" s="79"/>
      <c r="D1015" s="7" t="s">
        <v>57</v>
      </c>
      <c r="E1015" s="9">
        <v>14.5</v>
      </c>
      <c r="F1015" s="9">
        <v>15</v>
      </c>
      <c r="G1015" s="9">
        <v>15</v>
      </c>
      <c r="H1015" s="9">
        <v>15</v>
      </c>
      <c r="I1015" s="9">
        <v>15</v>
      </c>
      <c r="J1015" s="4">
        <f t="shared" si="33"/>
        <v>74.5</v>
      </c>
      <c r="K1015" s="14"/>
    </row>
    <row r="1016" spans="1:11" ht="25.5" customHeight="1">
      <c r="A1016" s="123"/>
      <c r="B1016" s="79"/>
      <c r="C1016" s="79"/>
      <c r="D1016" s="7" t="s">
        <v>58</v>
      </c>
      <c r="E1016" s="9">
        <v>0</v>
      </c>
      <c r="F1016" s="9">
        <v>0</v>
      </c>
      <c r="G1016" s="9">
        <v>0</v>
      </c>
      <c r="H1016" s="9">
        <v>0</v>
      </c>
      <c r="I1016" s="9">
        <v>0</v>
      </c>
      <c r="J1016" s="4">
        <f t="shared" si="33"/>
        <v>0</v>
      </c>
      <c r="K1016" s="14"/>
    </row>
    <row r="1017" spans="1:11" ht="24.75" customHeight="1">
      <c r="A1017" s="124"/>
      <c r="B1017" s="80"/>
      <c r="C1017" s="80"/>
      <c r="D1017" s="7" t="s">
        <v>59</v>
      </c>
      <c r="E1017" s="9">
        <v>0</v>
      </c>
      <c r="F1017" s="9">
        <v>0</v>
      </c>
      <c r="G1017" s="9">
        <v>0</v>
      </c>
      <c r="H1017" s="9">
        <v>0</v>
      </c>
      <c r="I1017" s="9">
        <v>0</v>
      </c>
      <c r="J1017" s="4">
        <f t="shared" si="33"/>
        <v>0</v>
      </c>
      <c r="K1017" s="14"/>
    </row>
    <row r="1018" spans="1:11" ht="30" customHeight="1">
      <c r="A1018" s="122">
        <v>2</v>
      </c>
      <c r="B1018" s="74" t="s">
        <v>263</v>
      </c>
      <c r="C1018" s="78" t="s">
        <v>353</v>
      </c>
      <c r="D1018" s="7" t="s">
        <v>55</v>
      </c>
      <c r="E1018" s="8">
        <f>SUM(E1019:E1022)</f>
        <v>6</v>
      </c>
      <c r="F1018" s="8">
        <f>SUM(F1019:F1022)</f>
        <v>6</v>
      </c>
      <c r="G1018" s="8">
        <f>SUM(G1019:G1022)</f>
        <v>6</v>
      </c>
      <c r="H1018" s="8">
        <f>SUM(H1019:H1022)</f>
        <v>6</v>
      </c>
      <c r="I1018" s="8">
        <f>SUM(I1019:I1022)</f>
        <v>6</v>
      </c>
      <c r="J1018" s="4">
        <f t="shared" si="33"/>
        <v>30</v>
      </c>
      <c r="K1018" s="14"/>
    </row>
    <row r="1019" spans="1:10" ht="30" customHeight="1">
      <c r="A1019" s="123"/>
      <c r="B1019" s="75"/>
      <c r="C1019" s="92"/>
      <c r="D1019" s="7" t="s">
        <v>56</v>
      </c>
      <c r="E1019" s="9">
        <v>0</v>
      </c>
      <c r="F1019" s="9">
        <v>0</v>
      </c>
      <c r="G1019" s="9">
        <v>0</v>
      </c>
      <c r="H1019" s="9">
        <v>0</v>
      </c>
      <c r="I1019" s="9">
        <v>0</v>
      </c>
      <c r="J1019" s="4">
        <f t="shared" si="33"/>
        <v>0</v>
      </c>
    </row>
    <row r="1020" spans="1:10" ht="30" customHeight="1">
      <c r="A1020" s="123"/>
      <c r="B1020" s="75"/>
      <c r="C1020" s="92"/>
      <c r="D1020" s="7" t="s">
        <v>57</v>
      </c>
      <c r="E1020" s="9">
        <v>3</v>
      </c>
      <c r="F1020" s="9">
        <v>3</v>
      </c>
      <c r="G1020" s="9">
        <v>3</v>
      </c>
      <c r="H1020" s="9">
        <v>3</v>
      </c>
      <c r="I1020" s="9">
        <v>3</v>
      </c>
      <c r="J1020" s="4">
        <f t="shared" si="33"/>
        <v>15</v>
      </c>
    </row>
    <row r="1021" spans="1:10" ht="30" customHeight="1">
      <c r="A1021" s="123"/>
      <c r="B1021" s="75"/>
      <c r="C1021" s="92"/>
      <c r="D1021" s="7" t="s">
        <v>58</v>
      </c>
      <c r="E1021" s="9">
        <v>0</v>
      </c>
      <c r="F1021" s="9">
        <v>0</v>
      </c>
      <c r="G1021" s="9">
        <v>0</v>
      </c>
      <c r="H1021" s="9">
        <v>0</v>
      </c>
      <c r="I1021" s="9">
        <v>0</v>
      </c>
      <c r="J1021" s="4">
        <f t="shared" si="33"/>
        <v>0</v>
      </c>
    </row>
    <row r="1022" spans="1:10" ht="45" customHeight="1">
      <c r="A1022" s="124"/>
      <c r="B1022" s="76"/>
      <c r="C1022" s="93"/>
      <c r="D1022" s="7" t="s">
        <v>59</v>
      </c>
      <c r="E1022" s="9">
        <v>3</v>
      </c>
      <c r="F1022" s="9">
        <v>3</v>
      </c>
      <c r="G1022" s="9">
        <v>3</v>
      </c>
      <c r="H1022" s="9">
        <v>3</v>
      </c>
      <c r="I1022" s="9">
        <v>3</v>
      </c>
      <c r="J1022" s="4">
        <f t="shared" si="33"/>
        <v>15</v>
      </c>
    </row>
    <row r="1023" spans="1:10" ht="30" customHeight="1">
      <c r="A1023" s="122">
        <v>3</v>
      </c>
      <c r="B1023" s="74" t="s">
        <v>264</v>
      </c>
      <c r="C1023" s="77" t="s">
        <v>354</v>
      </c>
      <c r="D1023" s="7" t="s">
        <v>55</v>
      </c>
      <c r="E1023" s="8">
        <f>SUM(E1024:E1027)</f>
        <v>2</v>
      </c>
      <c r="F1023" s="8">
        <f>SUM(F1024:F1027)</f>
        <v>2</v>
      </c>
      <c r="G1023" s="8">
        <f>SUM(G1024:G1027)</f>
        <v>2</v>
      </c>
      <c r="H1023" s="8">
        <f>SUM(H1024:H1027)</f>
        <v>2</v>
      </c>
      <c r="I1023" s="8">
        <f>SUM(I1024:I1027)</f>
        <v>2</v>
      </c>
      <c r="J1023" s="4">
        <f t="shared" si="33"/>
        <v>10</v>
      </c>
    </row>
    <row r="1024" spans="1:10" ht="30" customHeight="1">
      <c r="A1024" s="123"/>
      <c r="B1024" s="75"/>
      <c r="C1024" s="77"/>
      <c r="D1024" s="7" t="s">
        <v>56</v>
      </c>
      <c r="E1024" s="9">
        <v>0</v>
      </c>
      <c r="F1024" s="9">
        <v>0</v>
      </c>
      <c r="G1024" s="9">
        <v>0</v>
      </c>
      <c r="H1024" s="9">
        <v>0</v>
      </c>
      <c r="I1024" s="9">
        <v>0</v>
      </c>
      <c r="J1024" s="4">
        <f t="shared" si="33"/>
        <v>0</v>
      </c>
    </row>
    <row r="1025" spans="1:10" ht="30" customHeight="1">
      <c r="A1025" s="123"/>
      <c r="B1025" s="75"/>
      <c r="C1025" s="77"/>
      <c r="D1025" s="7" t="s">
        <v>57</v>
      </c>
      <c r="E1025" s="9">
        <v>0</v>
      </c>
      <c r="F1025" s="9">
        <v>0</v>
      </c>
      <c r="G1025" s="9">
        <v>0</v>
      </c>
      <c r="H1025" s="9">
        <v>0</v>
      </c>
      <c r="I1025" s="9">
        <v>0</v>
      </c>
      <c r="J1025" s="4">
        <f t="shared" si="33"/>
        <v>0</v>
      </c>
    </row>
    <row r="1026" spans="1:10" ht="30" customHeight="1">
      <c r="A1026" s="123"/>
      <c r="B1026" s="75"/>
      <c r="C1026" s="77"/>
      <c r="D1026" s="7" t="s">
        <v>58</v>
      </c>
      <c r="E1026" s="9">
        <v>2</v>
      </c>
      <c r="F1026" s="9">
        <v>2</v>
      </c>
      <c r="G1026" s="9">
        <v>2</v>
      </c>
      <c r="H1026" s="9">
        <v>2</v>
      </c>
      <c r="I1026" s="9">
        <v>2</v>
      </c>
      <c r="J1026" s="4">
        <f t="shared" si="33"/>
        <v>10</v>
      </c>
    </row>
    <row r="1027" spans="1:10" ht="38.25" customHeight="1">
      <c r="A1027" s="124"/>
      <c r="B1027" s="76"/>
      <c r="C1027" s="77"/>
      <c r="D1027" s="7" t="s">
        <v>59</v>
      </c>
      <c r="E1027" s="9">
        <v>0</v>
      </c>
      <c r="F1027" s="9">
        <v>0</v>
      </c>
      <c r="G1027" s="9">
        <v>0</v>
      </c>
      <c r="H1027" s="9">
        <v>0</v>
      </c>
      <c r="I1027" s="9">
        <v>0</v>
      </c>
      <c r="J1027" s="4">
        <f t="shared" si="33"/>
        <v>0</v>
      </c>
    </row>
    <row r="1028" spans="1:10" ht="30" customHeight="1">
      <c r="A1028" s="122">
        <v>4</v>
      </c>
      <c r="B1028" s="74" t="s">
        <v>88</v>
      </c>
      <c r="C1028" s="78" t="s">
        <v>349</v>
      </c>
      <c r="D1028" s="7" t="s">
        <v>55</v>
      </c>
      <c r="E1028" s="8">
        <f>SUM(E1029:E1032)</f>
        <v>25</v>
      </c>
      <c r="F1028" s="8">
        <f>SUM(F1029:F1032)</f>
        <v>30</v>
      </c>
      <c r="G1028" s="8">
        <f>SUM(G1029:G1032)</f>
        <v>30</v>
      </c>
      <c r="H1028" s="8">
        <f>SUM(H1029:H1032)</f>
        <v>30</v>
      </c>
      <c r="I1028" s="8">
        <f>SUM(I1029:I1032)</f>
        <v>30</v>
      </c>
      <c r="J1028" s="4">
        <f t="shared" si="33"/>
        <v>145</v>
      </c>
    </row>
    <row r="1029" spans="1:10" ht="30" customHeight="1">
      <c r="A1029" s="123"/>
      <c r="B1029" s="75"/>
      <c r="C1029" s="79"/>
      <c r="D1029" s="7" t="s">
        <v>56</v>
      </c>
      <c r="E1029" s="9">
        <v>0</v>
      </c>
      <c r="F1029" s="9">
        <v>0</v>
      </c>
      <c r="G1029" s="9">
        <v>0</v>
      </c>
      <c r="H1029" s="9">
        <v>0</v>
      </c>
      <c r="I1029" s="9">
        <v>0</v>
      </c>
      <c r="J1029" s="4">
        <f t="shared" si="33"/>
        <v>0</v>
      </c>
    </row>
    <row r="1030" spans="1:10" ht="30" customHeight="1">
      <c r="A1030" s="123"/>
      <c r="B1030" s="75"/>
      <c r="C1030" s="79"/>
      <c r="D1030" s="7" t="s">
        <v>57</v>
      </c>
      <c r="E1030" s="9">
        <v>15</v>
      </c>
      <c r="F1030" s="9">
        <v>20</v>
      </c>
      <c r="G1030" s="9">
        <v>20</v>
      </c>
      <c r="H1030" s="9">
        <v>20</v>
      </c>
      <c r="I1030" s="9">
        <v>20</v>
      </c>
      <c r="J1030" s="4">
        <f t="shared" si="33"/>
        <v>95</v>
      </c>
    </row>
    <row r="1031" spans="1:10" ht="30" customHeight="1">
      <c r="A1031" s="123"/>
      <c r="B1031" s="75"/>
      <c r="C1031" s="79"/>
      <c r="D1031" s="7" t="s">
        <v>58</v>
      </c>
      <c r="E1031" s="9">
        <v>8</v>
      </c>
      <c r="F1031" s="9">
        <v>8</v>
      </c>
      <c r="G1031" s="9">
        <v>8</v>
      </c>
      <c r="H1031" s="9">
        <v>8</v>
      </c>
      <c r="I1031" s="9">
        <v>8</v>
      </c>
      <c r="J1031" s="4">
        <f t="shared" si="33"/>
        <v>40</v>
      </c>
    </row>
    <row r="1032" spans="1:10" ht="54" customHeight="1">
      <c r="A1032" s="124"/>
      <c r="B1032" s="76"/>
      <c r="C1032" s="80"/>
      <c r="D1032" s="7" t="s">
        <v>59</v>
      </c>
      <c r="E1032" s="9">
        <v>2</v>
      </c>
      <c r="F1032" s="9">
        <v>2</v>
      </c>
      <c r="G1032" s="9">
        <v>2</v>
      </c>
      <c r="H1032" s="9">
        <v>2</v>
      </c>
      <c r="I1032" s="9">
        <v>2</v>
      </c>
      <c r="J1032" s="4">
        <f t="shared" si="33"/>
        <v>10</v>
      </c>
    </row>
    <row r="1033" spans="1:10" ht="30" customHeight="1">
      <c r="A1033" s="122">
        <v>5</v>
      </c>
      <c r="B1033" s="74" t="s">
        <v>89</v>
      </c>
      <c r="C1033" s="77" t="s">
        <v>265</v>
      </c>
      <c r="D1033" s="7" t="s">
        <v>55</v>
      </c>
      <c r="E1033" s="8">
        <f>SUM(E1034:E1037)</f>
        <v>0</v>
      </c>
      <c r="F1033" s="8">
        <f>SUM(F1034:F1037)</f>
        <v>0</v>
      </c>
      <c r="G1033" s="8">
        <f>SUM(G1034:G1037)</f>
        <v>0</v>
      </c>
      <c r="H1033" s="8">
        <f>SUM(H1034:H1037)</f>
        <v>0</v>
      </c>
      <c r="I1033" s="8">
        <f>SUM(I1034:I1037)</f>
        <v>0</v>
      </c>
      <c r="J1033" s="4">
        <f t="shared" si="33"/>
        <v>0</v>
      </c>
    </row>
    <row r="1034" spans="1:10" ht="30" customHeight="1">
      <c r="A1034" s="123"/>
      <c r="B1034" s="75"/>
      <c r="C1034" s="77"/>
      <c r="D1034" s="7" t="s">
        <v>56</v>
      </c>
      <c r="E1034" s="9">
        <v>0</v>
      </c>
      <c r="F1034" s="9">
        <v>0</v>
      </c>
      <c r="G1034" s="9">
        <v>0</v>
      </c>
      <c r="H1034" s="9">
        <v>0</v>
      </c>
      <c r="I1034" s="9">
        <v>0</v>
      </c>
      <c r="J1034" s="4">
        <f t="shared" si="33"/>
        <v>0</v>
      </c>
    </row>
    <row r="1035" spans="1:10" ht="30" customHeight="1">
      <c r="A1035" s="123"/>
      <c r="B1035" s="75"/>
      <c r="C1035" s="77"/>
      <c r="D1035" s="7" t="s">
        <v>57</v>
      </c>
      <c r="E1035" s="9">
        <v>0</v>
      </c>
      <c r="F1035" s="9">
        <v>0</v>
      </c>
      <c r="G1035" s="9">
        <v>0</v>
      </c>
      <c r="H1035" s="9">
        <v>0</v>
      </c>
      <c r="I1035" s="9">
        <v>0</v>
      </c>
      <c r="J1035" s="4">
        <f t="shared" si="33"/>
        <v>0</v>
      </c>
    </row>
    <row r="1036" spans="1:10" ht="30" customHeight="1">
      <c r="A1036" s="123"/>
      <c r="B1036" s="75"/>
      <c r="C1036" s="77"/>
      <c r="D1036" s="7" t="s">
        <v>58</v>
      </c>
      <c r="E1036" s="9">
        <v>0</v>
      </c>
      <c r="F1036" s="9">
        <v>0</v>
      </c>
      <c r="G1036" s="9">
        <v>0</v>
      </c>
      <c r="H1036" s="9">
        <v>0</v>
      </c>
      <c r="I1036" s="9">
        <v>0</v>
      </c>
      <c r="J1036" s="4">
        <f t="shared" si="33"/>
        <v>0</v>
      </c>
    </row>
    <row r="1037" spans="1:10" ht="30" customHeight="1">
      <c r="A1037" s="124"/>
      <c r="B1037" s="76"/>
      <c r="C1037" s="77"/>
      <c r="D1037" s="7" t="s">
        <v>59</v>
      </c>
      <c r="E1037" s="9">
        <v>0</v>
      </c>
      <c r="F1037" s="9">
        <v>0</v>
      </c>
      <c r="G1037" s="9">
        <v>0</v>
      </c>
      <c r="H1037" s="9">
        <v>0</v>
      </c>
      <c r="I1037" s="9">
        <v>0</v>
      </c>
      <c r="J1037" s="4">
        <f t="shared" si="33"/>
        <v>0</v>
      </c>
    </row>
    <row r="1038" spans="1:10" ht="30" customHeight="1">
      <c r="A1038" s="122">
        <v>6</v>
      </c>
      <c r="B1038" s="74" t="s">
        <v>90</v>
      </c>
      <c r="C1038" s="77" t="s">
        <v>266</v>
      </c>
      <c r="D1038" s="7" t="s">
        <v>55</v>
      </c>
      <c r="E1038" s="8">
        <f>SUM(E1039:E1042)</f>
        <v>7</v>
      </c>
      <c r="F1038" s="8">
        <f>SUM(F1039:F1042)</f>
        <v>7</v>
      </c>
      <c r="G1038" s="8">
        <f>SUM(G1039:G1042)</f>
        <v>7</v>
      </c>
      <c r="H1038" s="8">
        <f>SUM(H1039:H1042)</f>
        <v>7</v>
      </c>
      <c r="I1038" s="8">
        <f>SUM(I1039:I1042)</f>
        <v>7</v>
      </c>
      <c r="J1038" s="4">
        <f t="shared" si="33"/>
        <v>35</v>
      </c>
    </row>
    <row r="1039" spans="1:10" ht="30" customHeight="1">
      <c r="A1039" s="123"/>
      <c r="B1039" s="75"/>
      <c r="C1039" s="77"/>
      <c r="D1039" s="7" t="s">
        <v>56</v>
      </c>
      <c r="E1039" s="9">
        <v>0</v>
      </c>
      <c r="F1039" s="9">
        <v>0</v>
      </c>
      <c r="G1039" s="9">
        <v>0</v>
      </c>
      <c r="H1039" s="9">
        <v>0</v>
      </c>
      <c r="I1039" s="9">
        <v>0</v>
      </c>
      <c r="J1039" s="4">
        <f t="shared" si="33"/>
        <v>0</v>
      </c>
    </row>
    <row r="1040" spans="1:10" ht="30" customHeight="1">
      <c r="A1040" s="123"/>
      <c r="B1040" s="75"/>
      <c r="C1040" s="77"/>
      <c r="D1040" s="7" t="s">
        <v>57</v>
      </c>
      <c r="E1040" s="9">
        <v>5</v>
      </c>
      <c r="F1040" s="9">
        <v>5</v>
      </c>
      <c r="G1040" s="9">
        <v>5</v>
      </c>
      <c r="H1040" s="9">
        <v>5</v>
      </c>
      <c r="I1040" s="9">
        <v>5</v>
      </c>
      <c r="J1040" s="4">
        <f t="shared" si="33"/>
        <v>25</v>
      </c>
    </row>
    <row r="1041" spans="1:10" ht="30" customHeight="1">
      <c r="A1041" s="123"/>
      <c r="B1041" s="75"/>
      <c r="C1041" s="77"/>
      <c r="D1041" s="7" t="s">
        <v>58</v>
      </c>
      <c r="E1041" s="9">
        <v>0</v>
      </c>
      <c r="F1041" s="9">
        <v>0</v>
      </c>
      <c r="G1041" s="9">
        <v>0</v>
      </c>
      <c r="H1041" s="9">
        <v>0</v>
      </c>
      <c r="I1041" s="9">
        <v>0</v>
      </c>
      <c r="J1041" s="4">
        <f t="shared" si="33"/>
        <v>0</v>
      </c>
    </row>
    <row r="1042" spans="1:10" ht="81.75" customHeight="1">
      <c r="A1042" s="124"/>
      <c r="B1042" s="76"/>
      <c r="C1042" s="77"/>
      <c r="D1042" s="7" t="s">
        <v>59</v>
      </c>
      <c r="E1042" s="9">
        <v>2</v>
      </c>
      <c r="F1042" s="9">
        <v>2</v>
      </c>
      <c r="G1042" s="9">
        <v>2</v>
      </c>
      <c r="H1042" s="9">
        <v>2</v>
      </c>
      <c r="I1042" s="9">
        <v>2</v>
      </c>
      <c r="J1042" s="4">
        <f t="shared" si="33"/>
        <v>10</v>
      </c>
    </row>
    <row r="1043" spans="1:10" ht="34.5" customHeight="1">
      <c r="A1043" s="122">
        <v>7</v>
      </c>
      <c r="B1043" s="74" t="s">
        <v>91</v>
      </c>
      <c r="C1043" s="77" t="s">
        <v>506</v>
      </c>
      <c r="D1043" s="7" t="s">
        <v>55</v>
      </c>
      <c r="E1043" s="8">
        <f>SUM(E1044:E1047)</f>
        <v>57</v>
      </c>
      <c r="F1043" s="8">
        <f>SUM(F1044:F1047)</f>
        <v>63</v>
      </c>
      <c r="G1043" s="8">
        <f>SUM(G1044:G1047)</f>
        <v>60</v>
      </c>
      <c r="H1043" s="8">
        <f>SUM(H1044:H1047)</f>
        <v>64</v>
      </c>
      <c r="I1043" s="8">
        <f>SUM(I1044:I1047)</f>
        <v>60</v>
      </c>
      <c r="J1043" s="4">
        <f t="shared" si="33"/>
        <v>304</v>
      </c>
    </row>
    <row r="1044" spans="1:10" ht="34.5" customHeight="1">
      <c r="A1044" s="123"/>
      <c r="B1044" s="75"/>
      <c r="C1044" s="77"/>
      <c r="D1044" s="7" t="s">
        <v>56</v>
      </c>
      <c r="E1044" s="9">
        <v>0</v>
      </c>
      <c r="F1044" s="9">
        <v>0</v>
      </c>
      <c r="G1044" s="9">
        <v>0</v>
      </c>
      <c r="H1044" s="9">
        <v>0</v>
      </c>
      <c r="I1044" s="9">
        <v>0</v>
      </c>
      <c r="J1044" s="4">
        <f t="shared" si="33"/>
        <v>0</v>
      </c>
    </row>
    <row r="1045" spans="1:10" ht="34.5" customHeight="1">
      <c r="A1045" s="123"/>
      <c r="B1045" s="75"/>
      <c r="C1045" s="77"/>
      <c r="D1045" s="7" t="s">
        <v>57</v>
      </c>
      <c r="E1045" s="9">
        <v>57</v>
      </c>
      <c r="F1045" s="9">
        <v>59</v>
      </c>
      <c r="G1045" s="9">
        <v>60</v>
      </c>
      <c r="H1045" s="9">
        <v>60</v>
      </c>
      <c r="I1045" s="9">
        <v>60</v>
      </c>
      <c r="J1045" s="4">
        <f t="shared" si="33"/>
        <v>296</v>
      </c>
    </row>
    <row r="1046" spans="1:10" ht="34.5" customHeight="1">
      <c r="A1046" s="123"/>
      <c r="B1046" s="75"/>
      <c r="C1046" s="77"/>
      <c r="D1046" s="7" t="s">
        <v>58</v>
      </c>
      <c r="E1046" s="9">
        <v>0</v>
      </c>
      <c r="F1046" s="9">
        <v>0</v>
      </c>
      <c r="G1046" s="9">
        <v>0</v>
      </c>
      <c r="H1046" s="9">
        <v>0</v>
      </c>
      <c r="I1046" s="9">
        <v>0</v>
      </c>
      <c r="J1046" s="4">
        <f t="shared" si="33"/>
        <v>0</v>
      </c>
    </row>
    <row r="1047" spans="1:10" ht="34.5" customHeight="1">
      <c r="A1047" s="124"/>
      <c r="B1047" s="76"/>
      <c r="C1047" s="77"/>
      <c r="D1047" s="7" t="s">
        <v>59</v>
      </c>
      <c r="E1047" s="9">
        <v>0</v>
      </c>
      <c r="F1047" s="9">
        <v>4</v>
      </c>
      <c r="G1047" s="9">
        <v>0</v>
      </c>
      <c r="H1047" s="9">
        <v>4</v>
      </c>
      <c r="I1047" s="9">
        <v>0</v>
      </c>
      <c r="J1047" s="4">
        <f t="shared" si="33"/>
        <v>8</v>
      </c>
    </row>
    <row r="1048" spans="1:10" ht="34.5" customHeight="1">
      <c r="A1048" s="122">
        <v>8</v>
      </c>
      <c r="B1048" s="74" t="s">
        <v>92</v>
      </c>
      <c r="C1048" s="77" t="s">
        <v>267</v>
      </c>
      <c r="D1048" s="7" t="s">
        <v>55</v>
      </c>
      <c r="E1048" s="8">
        <f>SUM(E1049:E1052)</f>
        <v>10</v>
      </c>
      <c r="F1048" s="8">
        <f>SUM(F1049:F1052)</f>
        <v>10</v>
      </c>
      <c r="G1048" s="8">
        <f>SUM(G1049:G1052)</f>
        <v>10</v>
      </c>
      <c r="H1048" s="8">
        <f>SUM(H1049:H1052)</f>
        <v>10</v>
      </c>
      <c r="I1048" s="8">
        <f>SUM(I1049:I1052)</f>
        <v>10</v>
      </c>
      <c r="J1048" s="4">
        <f t="shared" si="33"/>
        <v>50</v>
      </c>
    </row>
    <row r="1049" spans="1:10" ht="34.5" customHeight="1">
      <c r="A1049" s="123"/>
      <c r="B1049" s="75"/>
      <c r="C1049" s="77"/>
      <c r="D1049" s="7" t="s">
        <v>56</v>
      </c>
      <c r="E1049" s="9">
        <v>0</v>
      </c>
      <c r="F1049" s="9">
        <v>0</v>
      </c>
      <c r="G1049" s="9">
        <v>0</v>
      </c>
      <c r="H1049" s="9">
        <v>0</v>
      </c>
      <c r="I1049" s="9">
        <v>0</v>
      </c>
      <c r="J1049" s="4">
        <f t="shared" si="33"/>
        <v>0</v>
      </c>
    </row>
    <row r="1050" spans="1:10" ht="34.5" customHeight="1">
      <c r="A1050" s="123"/>
      <c r="B1050" s="75"/>
      <c r="C1050" s="77"/>
      <c r="D1050" s="7" t="s">
        <v>57</v>
      </c>
      <c r="E1050" s="9">
        <v>8</v>
      </c>
      <c r="F1050" s="9">
        <v>8</v>
      </c>
      <c r="G1050" s="9">
        <v>8</v>
      </c>
      <c r="H1050" s="9">
        <v>8</v>
      </c>
      <c r="I1050" s="9">
        <v>8</v>
      </c>
      <c r="J1050" s="4">
        <f t="shared" si="33"/>
        <v>40</v>
      </c>
    </row>
    <row r="1051" spans="1:10" ht="34.5" customHeight="1">
      <c r="A1051" s="123"/>
      <c r="B1051" s="75"/>
      <c r="C1051" s="77"/>
      <c r="D1051" s="7" t="s">
        <v>58</v>
      </c>
      <c r="E1051" s="9">
        <v>0</v>
      </c>
      <c r="F1051" s="9">
        <v>0</v>
      </c>
      <c r="G1051" s="9">
        <v>0</v>
      </c>
      <c r="H1051" s="9">
        <v>0</v>
      </c>
      <c r="I1051" s="9">
        <v>0</v>
      </c>
      <c r="J1051" s="4">
        <f t="shared" si="33"/>
        <v>0</v>
      </c>
    </row>
    <row r="1052" spans="1:10" ht="34.5" customHeight="1">
      <c r="A1052" s="124"/>
      <c r="B1052" s="76"/>
      <c r="C1052" s="77"/>
      <c r="D1052" s="7" t="s">
        <v>59</v>
      </c>
      <c r="E1052" s="9">
        <v>2</v>
      </c>
      <c r="F1052" s="9">
        <v>2</v>
      </c>
      <c r="G1052" s="9">
        <v>2</v>
      </c>
      <c r="H1052" s="9">
        <v>2</v>
      </c>
      <c r="I1052" s="9">
        <v>2</v>
      </c>
      <c r="J1052" s="4">
        <f t="shared" si="33"/>
        <v>10</v>
      </c>
    </row>
    <row r="1053" spans="1:10" ht="34.5" customHeight="1">
      <c r="A1053" s="122">
        <v>9</v>
      </c>
      <c r="B1053" s="74" t="s">
        <v>93</v>
      </c>
      <c r="C1053" s="77" t="s">
        <v>350</v>
      </c>
      <c r="D1053" s="7" t="s">
        <v>55</v>
      </c>
      <c r="E1053" s="8">
        <f>SUM(E1054:E1057)</f>
        <v>0</v>
      </c>
      <c r="F1053" s="8">
        <f>SUM(F1054:F1057)</f>
        <v>0</v>
      </c>
      <c r="G1053" s="8">
        <f>SUM(G1054:G1057)</f>
        <v>0</v>
      </c>
      <c r="H1053" s="8">
        <f>SUM(H1054:H1057)</f>
        <v>0</v>
      </c>
      <c r="I1053" s="8">
        <f>SUM(I1054:I1057)</f>
        <v>0</v>
      </c>
      <c r="J1053" s="4">
        <f t="shared" si="33"/>
        <v>0</v>
      </c>
    </row>
    <row r="1054" spans="1:10" ht="34.5" customHeight="1">
      <c r="A1054" s="123"/>
      <c r="B1054" s="75"/>
      <c r="C1054" s="77"/>
      <c r="D1054" s="7" t="s">
        <v>56</v>
      </c>
      <c r="E1054" s="9">
        <v>0</v>
      </c>
      <c r="F1054" s="9">
        <v>0</v>
      </c>
      <c r="G1054" s="9">
        <v>0</v>
      </c>
      <c r="H1054" s="9">
        <v>0</v>
      </c>
      <c r="I1054" s="9">
        <v>0</v>
      </c>
      <c r="J1054" s="4">
        <f t="shared" si="33"/>
        <v>0</v>
      </c>
    </row>
    <row r="1055" spans="1:10" ht="34.5" customHeight="1">
      <c r="A1055" s="123"/>
      <c r="B1055" s="75"/>
      <c r="C1055" s="77"/>
      <c r="D1055" s="7" t="s">
        <v>57</v>
      </c>
      <c r="E1055" s="9">
        <v>0</v>
      </c>
      <c r="F1055" s="9">
        <v>0</v>
      </c>
      <c r="G1055" s="9">
        <v>0</v>
      </c>
      <c r="H1055" s="9">
        <v>0</v>
      </c>
      <c r="I1055" s="9">
        <v>0</v>
      </c>
      <c r="J1055" s="4">
        <f t="shared" si="33"/>
        <v>0</v>
      </c>
    </row>
    <row r="1056" spans="1:10" ht="34.5" customHeight="1">
      <c r="A1056" s="123"/>
      <c r="B1056" s="75"/>
      <c r="C1056" s="77"/>
      <c r="D1056" s="7" t="s">
        <v>58</v>
      </c>
      <c r="E1056" s="9">
        <v>0</v>
      </c>
      <c r="F1056" s="9">
        <v>0</v>
      </c>
      <c r="G1056" s="9">
        <v>0</v>
      </c>
      <c r="H1056" s="9">
        <v>0</v>
      </c>
      <c r="I1056" s="9">
        <v>0</v>
      </c>
      <c r="J1056" s="4">
        <f t="shared" si="33"/>
        <v>0</v>
      </c>
    </row>
    <row r="1057" spans="1:10" ht="34.5" customHeight="1">
      <c r="A1057" s="124"/>
      <c r="B1057" s="76"/>
      <c r="C1057" s="77"/>
      <c r="D1057" s="7" t="s">
        <v>59</v>
      </c>
      <c r="E1057" s="9">
        <v>0</v>
      </c>
      <c r="F1057" s="9">
        <v>0</v>
      </c>
      <c r="G1057" s="9">
        <v>0</v>
      </c>
      <c r="H1057" s="9">
        <v>0</v>
      </c>
      <c r="I1057" s="9">
        <v>0</v>
      </c>
      <c r="J1057" s="4">
        <f t="shared" si="33"/>
        <v>0</v>
      </c>
    </row>
    <row r="1058" spans="1:10" ht="30" customHeight="1">
      <c r="A1058" s="122">
        <v>10</v>
      </c>
      <c r="B1058" s="74" t="s">
        <v>94</v>
      </c>
      <c r="C1058" s="78" t="s">
        <v>507</v>
      </c>
      <c r="D1058" s="7" t="s">
        <v>55</v>
      </c>
      <c r="E1058" s="8">
        <f>SUM(E1059:E1062)</f>
        <v>0</v>
      </c>
      <c r="F1058" s="8">
        <f>SUM(F1059:F1062)</f>
        <v>0</v>
      </c>
      <c r="G1058" s="8">
        <f>SUM(G1059:G1062)</f>
        <v>0</v>
      </c>
      <c r="H1058" s="8">
        <f>SUM(H1059:H1062)</f>
        <v>0</v>
      </c>
      <c r="I1058" s="8">
        <f>SUM(I1059:I1062)</f>
        <v>0</v>
      </c>
      <c r="J1058" s="4">
        <f t="shared" si="33"/>
        <v>0</v>
      </c>
    </row>
    <row r="1059" spans="1:10" ht="30" customHeight="1">
      <c r="A1059" s="123"/>
      <c r="B1059" s="65"/>
      <c r="C1059" s="79"/>
      <c r="D1059" s="7" t="s">
        <v>56</v>
      </c>
      <c r="E1059" s="9">
        <v>0</v>
      </c>
      <c r="F1059" s="9">
        <v>0</v>
      </c>
      <c r="G1059" s="9">
        <v>0</v>
      </c>
      <c r="H1059" s="9">
        <v>0</v>
      </c>
      <c r="I1059" s="9">
        <v>0</v>
      </c>
      <c r="J1059" s="4">
        <f t="shared" si="33"/>
        <v>0</v>
      </c>
    </row>
    <row r="1060" spans="1:10" ht="30" customHeight="1">
      <c r="A1060" s="123"/>
      <c r="B1060" s="65"/>
      <c r="C1060" s="79"/>
      <c r="D1060" s="7" t="s">
        <v>57</v>
      </c>
      <c r="E1060" s="9">
        <v>0</v>
      </c>
      <c r="F1060" s="9">
        <v>0</v>
      </c>
      <c r="G1060" s="9">
        <v>0</v>
      </c>
      <c r="H1060" s="9">
        <v>0</v>
      </c>
      <c r="I1060" s="9">
        <v>0</v>
      </c>
      <c r="J1060" s="4">
        <f t="shared" si="33"/>
        <v>0</v>
      </c>
    </row>
    <row r="1061" spans="1:10" ht="30" customHeight="1">
      <c r="A1061" s="123"/>
      <c r="B1061" s="65"/>
      <c r="C1061" s="79"/>
      <c r="D1061" s="7" t="s">
        <v>58</v>
      </c>
      <c r="E1061" s="9">
        <v>0</v>
      </c>
      <c r="F1061" s="9">
        <v>0</v>
      </c>
      <c r="G1061" s="9">
        <v>0</v>
      </c>
      <c r="H1061" s="9">
        <v>0</v>
      </c>
      <c r="I1061" s="9">
        <v>0</v>
      </c>
      <c r="J1061" s="4">
        <f t="shared" si="33"/>
        <v>0</v>
      </c>
    </row>
    <row r="1062" spans="1:10" ht="66" customHeight="1">
      <c r="A1062" s="124"/>
      <c r="B1062" s="66"/>
      <c r="C1062" s="80"/>
      <c r="D1062" s="7" t="s">
        <v>59</v>
      </c>
      <c r="E1062" s="9">
        <v>0</v>
      </c>
      <c r="F1062" s="9">
        <v>0</v>
      </c>
      <c r="G1062" s="9">
        <v>0</v>
      </c>
      <c r="H1062" s="9">
        <v>0</v>
      </c>
      <c r="I1062" s="9">
        <v>0</v>
      </c>
      <c r="J1062" s="4">
        <f t="shared" si="33"/>
        <v>0</v>
      </c>
    </row>
    <row r="1063" spans="1:10" ht="31.5" customHeight="1">
      <c r="A1063" s="122">
        <v>11</v>
      </c>
      <c r="B1063" s="74" t="s">
        <v>95</v>
      </c>
      <c r="C1063" s="77" t="s">
        <v>508</v>
      </c>
      <c r="D1063" s="7" t="s">
        <v>55</v>
      </c>
      <c r="E1063" s="8">
        <f>SUM(E1064:E1067)</f>
        <v>0</v>
      </c>
      <c r="F1063" s="8">
        <f>SUM(F1064:F1067)</f>
        <v>0</v>
      </c>
      <c r="G1063" s="8">
        <f>SUM(G1064:G1067)</f>
        <v>0</v>
      </c>
      <c r="H1063" s="8">
        <f>SUM(H1064:H1067)</f>
        <v>0</v>
      </c>
      <c r="I1063" s="8">
        <f>SUM(I1064:I1067)</f>
        <v>0</v>
      </c>
      <c r="J1063" s="4">
        <f t="shared" si="33"/>
        <v>0</v>
      </c>
    </row>
    <row r="1064" spans="1:10" ht="31.5" customHeight="1">
      <c r="A1064" s="123"/>
      <c r="B1064" s="75"/>
      <c r="C1064" s="77"/>
      <c r="D1064" s="7" t="s">
        <v>56</v>
      </c>
      <c r="E1064" s="9">
        <v>0</v>
      </c>
      <c r="F1064" s="9">
        <v>0</v>
      </c>
      <c r="G1064" s="9">
        <v>0</v>
      </c>
      <c r="H1064" s="9">
        <v>0</v>
      </c>
      <c r="I1064" s="9">
        <v>0</v>
      </c>
      <c r="J1064" s="4">
        <f t="shared" si="33"/>
        <v>0</v>
      </c>
    </row>
    <row r="1065" spans="1:10" ht="31.5" customHeight="1">
      <c r="A1065" s="123"/>
      <c r="B1065" s="75"/>
      <c r="C1065" s="77"/>
      <c r="D1065" s="7" t="s">
        <v>57</v>
      </c>
      <c r="E1065" s="9">
        <v>0</v>
      </c>
      <c r="F1065" s="9">
        <v>0</v>
      </c>
      <c r="G1065" s="9">
        <v>0</v>
      </c>
      <c r="H1065" s="9">
        <v>0</v>
      </c>
      <c r="I1065" s="9">
        <v>0</v>
      </c>
      <c r="J1065" s="4">
        <f t="shared" si="33"/>
        <v>0</v>
      </c>
    </row>
    <row r="1066" spans="1:10" ht="31.5" customHeight="1">
      <c r="A1066" s="123"/>
      <c r="B1066" s="75"/>
      <c r="C1066" s="77"/>
      <c r="D1066" s="7" t="s">
        <v>58</v>
      </c>
      <c r="E1066" s="9">
        <v>0</v>
      </c>
      <c r="F1066" s="9">
        <v>0</v>
      </c>
      <c r="G1066" s="9">
        <v>0</v>
      </c>
      <c r="H1066" s="9">
        <v>0</v>
      </c>
      <c r="I1066" s="9">
        <v>0</v>
      </c>
      <c r="J1066" s="4">
        <f t="shared" si="33"/>
        <v>0</v>
      </c>
    </row>
    <row r="1067" spans="1:10" ht="31.5" customHeight="1">
      <c r="A1067" s="124"/>
      <c r="B1067" s="76"/>
      <c r="C1067" s="77"/>
      <c r="D1067" s="7" t="s">
        <v>59</v>
      </c>
      <c r="E1067" s="9">
        <v>0</v>
      </c>
      <c r="F1067" s="9">
        <v>0</v>
      </c>
      <c r="G1067" s="9">
        <v>0</v>
      </c>
      <c r="H1067" s="9">
        <v>0</v>
      </c>
      <c r="I1067" s="9">
        <v>0</v>
      </c>
      <c r="J1067" s="4">
        <f t="shared" si="33"/>
        <v>0</v>
      </c>
    </row>
    <row r="1068" spans="1:10" ht="25.5" customHeight="1">
      <c r="A1068" s="122">
        <v>12</v>
      </c>
      <c r="B1068" s="74" t="s">
        <v>96</v>
      </c>
      <c r="C1068" s="77" t="s">
        <v>227</v>
      </c>
      <c r="D1068" s="7" t="s">
        <v>55</v>
      </c>
      <c r="E1068" s="8">
        <f>SUM(E1069:E1072)</f>
        <v>15</v>
      </c>
      <c r="F1068" s="8">
        <f>SUM(F1069:F1072)</f>
        <v>15</v>
      </c>
      <c r="G1068" s="8">
        <f>SUM(G1069:G1072)</f>
        <v>15</v>
      </c>
      <c r="H1068" s="8">
        <f>SUM(H1069:H1072)</f>
        <v>15</v>
      </c>
      <c r="I1068" s="8">
        <f>SUM(I1069:I1072)</f>
        <v>15</v>
      </c>
      <c r="J1068" s="4">
        <f t="shared" si="33"/>
        <v>75</v>
      </c>
    </row>
    <row r="1069" spans="1:10" ht="25.5" customHeight="1">
      <c r="A1069" s="123"/>
      <c r="B1069" s="75"/>
      <c r="C1069" s="77"/>
      <c r="D1069" s="7" t="s">
        <v>56</v>
      </c>
      <c r="E1069" s="9">
        <v>0</v>
      </c>
      <c r="F1069" s="9">
        <v>0</v>
      </c>
      <c r="G1069" s="9">
        <v>0</v>
      </c>
      <c r="H1069" s="9">
        <v>0</v>
      </c>
      <c r="I1069" s="9">
        <v>0</v>
      </c>
      <c r="J1069" s="4">
        <f t="shared" si="33"/>
        <v>0</v>
      </c>
    </row>
    <row r="1070" spans="1:10" ht="25.5" customHeight="1">
      <c r="A1070" s="123"/>
      <c r="B1070" s="75"/>
      <c r="C1070" s="77"/>
      <c r="D1070" s="7" t="s">
        <v>57</v>
      </c>
      <c r="E1070" s="9">
        <v>10</v>
      </c>
      <c r="F1070" s="9">
        <v>10</v>
      </c>
      <c r="G1070" s="9">
        <v>10</v>
      </c>
      <c r="H1070" s="9">
        <v>10</v>
      </c>
      <c r="I1070" s="9">
        <v>10</v>
      </c>
      <c r="J1070" s="4">
        <f t="shared" si="33"/>
        <v>50</v>
      </c>
    </row>
    <row r="1071" spans="1:10" ht="27" customHeight="1">
      <c r="A1071" s="123"/>
      <c r="B1071" s="75"/>
      <c r="C1071" s="77"/>
      <c r="D1071" s="7" t="s">
        <v>58</v>
      </c>
      <c r="E1071" s="9">
        <v>0</v>
      </c>
      <c r="F1071" s="9">
        <v>0</v>
      </c>
      <c r="G1071" s="9">
        <v>0</v>
      </c>
      <c r="H1071" s="9">
        <v>0</v>
      </c>
      <c r="I1071" s="9">
        <v>0</v>
      </c>
      <c r="J1071" s="4">
        <f t="shared" si="33"/>
        <v>0</v>
      </c>
    </row>
    <row r="1072" spans="1:10" ht="39" customHeight="1">
      <c r="A1072" s="124"/>
      <c r="B1072" s="76"/>
      <c r="C1072" s="77"/>
      <c r="D1072" s="7" t="s">
        <v>59</v>
      </c>
      <c r="E1072" s="9">
        <v>5</v>
      </c>
      <c r="F1072" s="9">
        <v>5</v>
      </c>
      <c r="G1072" s="9">
        <v>5</v>
      </c>
      <c r="H1072" s="9">
        <v>5</v>
      </c>
      <c r="I1072" s="9">
        <v>5</v>
      </c>
      <c r="J1072" s="4">
        <f t="shared" si="33"/>
        <v>25</v>
      </c>
    </row>
    <row r="1073" spans="1:10" ht="34.5" customHeight="1">
      <c r="A1073" s="86" t="s">
        <v>27</v>
      </c>
      <c r="B1073" s="87"/>
      <c r="C1073" s="87"/>
      <c r="D1073" s="88"/>
      <c r="E1073" s="39">
        <f aca="true" t="shared" si="34" ref="E1073:I1074">E1013+E1018+E1023+E1028+E1033+E1038+E1048+E1053+E1058+E1063+E1068</f>
        <v>79.5</v>
      </c>
      <c r="F1073" s="39">
        <f t="shared" si="34"/>
        <v>85</v>
      </c>
      <c r="G1073" s="39">
        <f t="shared" si="34"/>
        <v>85</v>
      </c>
      <c r="H1073" s="39">
        <f t="shared" si="34"/>
        <v>85</v>
      </c>
      <c r="I1073" s="39">
        <f t="shared" si="34"/>
        <v>85</v>
      </c>
      <c r="J1073" s="4">
        <f t="shared" si="33"/>
        <v>419.5</v>
      </c>
    </row>
    <row r="1074" spans="1:10" ht="25.5" customHeight="1">
      <c r="A1074" s="25"/>
      <c r="B1074" s="26"/>
      <c r="C1074" s="26"/>
      <c r="D1074" s="27" t="s">
        <v>56</v>
      </c>
      <c r="E1074" s="28">
        <f t="shared" si="34"/>
        <v>0</v>
      </c>
      <c r="F1074" s="28">
        <f t="shared" si="34"/>
        <v>0</v>
      </c>
      <c r="G1074" s="28">
        <f t="shared" si="34"/>
        <v>0</v>
      </c>
      <c r="H1074" s="28">
        <f t="shared" si="34"/>
        <v>0</v>
      </c>
      <c r="I1074" s="28">
        <f t="shared" si="34"/>
        <v>0</v>
      </c>
      <c r="J1074" s="4">
        <f t="shared" si="33"/>
        <v>0</v>
      </c>
    </row>
    <row r="1075" spans="1:10" ht="24" customHeight="1">
      <c r="A1075" s="29"/>
      <c r="B1075" s="30"/>
      <c r="C1075" s="30"/>
      <c r="D1075" s="31" t="s">
        <v>57</v>
      </c>
      <c r="E1075" s="28">
        <f aca="true" t="shared" si="35" ref="E1075:I1077">E1015+E1020+E1025+E1030+E1035+E1040+E1050+E1055+E1060+E1065+E1070</f>
        <v>55.5</v>
      </c>
      <c r="F1075" s="28">
        <f t="shared" si="35"/>
        <v>61</v>
      </c>
      <c r="G1075" s="28">
        <f t="shared" si="35"/>
        <v>61</v>
      </c>
      <c r="H1075" s="28">
        <f t="shared" si="35"/>
        <v>61</v>
      </c>
      <c r="I1075" s="28">
        <f t="shared" si="35"/>
        <v>61</v>
      </c>
      <c r="J1075" s="4">
        <f t="shared" si="33"/>
        <v>299.5</v>
      </c>
    </row>
    <row r="1076" spans="1:10" ht="24" customHeight="1">
      <c r="A1076" s="29"/>
      <c r="B1076" s="30"/>
      <c r="C1076" s="30"/>
      <c r="D1076" s="31" t="s">
        <v>58</v>
      </c>
      <c r="E1076" s="28">
        <f t="shared" si="35"/>
        <v>10</v>
      </c>
      <c r="F1076" s="28">
        <f t="shared" si="35"/>
        <v>10</v>
      </c>
      <c r="G1076" s="28">
        <f t="shared" si="35"/>
        <v>10</v>
      </c>
      <c r="H1076" s="28">
        <f t="shared" si="35"/>
        <v>10</v>
      </c>
      <c r="I1076" s="28">
        <f t="shared" si="35"/>
        <v>10</v>
      </c>
      <c r="J1076" s="4">
        <f t="shared" si="33"/>
        <v>50</v>
      </c>
    </row>
    <row r="1077" spans="1:10" ht="24" customHeight="1">
      <c r="A1077" s="29"/>
      <c r="B1077" s="30"/>
      <c r="C1077" s="30"/>
      <c r="D1077" s="31" t="s">
        <v>59</v>
      </c>
      <c r="E1077" s="28">
        <f t="shared" si="35"/>
        <v>14</v>
      </c>
      <c r="F1077" s="28">
        <f t="shared" si="35"/>
        <v>14</v>
      </c>
      <c r="G1077" s="28">
        <f t="shared" si="35"/>
        <v>14</v>
      </c>
      <c r="H1077" s="28">
        <f t="shared" si="35"/>
        <v>14</v>
      </c>
      <c r="I1077" s="28">
        <f t="shared" si="35"/>
        <v>14</v>
      </c>
      <c r="J1077" s="4">
        <f aca="true" t="shared" si="36" ref="J1077:J1140">SUM(E1077:I1077)</f>
        <v>70</v>
      </c>
    </row>
    <row r="1078" spans="1:10" ht="27" customHeight="1">
      <c r="A1078" s="32" t="s">
        <v>232</v>
      </c>
      <c r="B1078" s="34"/>
      <c r="C1078" s="34"/>
      <c r="D1078" s="34"/>
      <c r="E1078" s="34"/>
      <c r="F1078" s="34"/>
      <c r="G1078" s="34"/>
      <c r="H1078" s="34"/>
      <c r="I1078" s="34"/>
      <c r="J1078" s="4">
        <f>E1078+F1078+G1078+H1078+I1078</f>
        <v>0</v>
      </c>
    </row>
    <row r="1079" spans="1:10" ht="32.25" customHeight="1">
      <c r="A1079" s="111">
        <v>1</v>
      </c>
      <c r="B1079" s="74" t="s">
        <v>97</v>
      </c>
      <c r="C1079" s="77" t="s">
        <v>229</v>
      </c>
      <c r="D1079" s="7" t="s">
        <v>55</v>
      </c>
      <c r="E1079" s="8">
        <f>SUM(E1080:E1083)</f>
        <v>0</v>
      </c>
      <c r="F1079" s="8">
        <f>SUM(F1080:F1083)</f>
        <v>0</v>
      </c>
      <c r="G1079" s="8">
        <f>SUM(G1080:G1083)</f>
        <v>0</v>
      </c>
      <c r="H1079" s="8">
        <f>SUM(H1080:H1083)</f>
        <v>0</v>
      </c>
      <c r="I1079" s="8">
        <f>SUM(I1080:I1083)</f>
        <v>0</v>
      </c>
      <c r="J1079" s="4">
        <f t="shared" si="36"/>
        <v>0</v>
      </c>
    </row>
    <row r="1080" spans="1:10" ht="37.5" customHeight="1">
      <c r="A1080" s="75"/>
      <c r="B1080" s="75"/>
      <c r="C1080" s="77"/>
      <c r="D1080" s="7" t="s">
        <v>56</v>
      </c>
      <c r="E1080" s="9">
        <v>0</v>
      </c>
      <c r="F1080" s="9">
        <v>0</v>
      </c>
      <c r="G1080" s="9">
        <v>0</v>
      </c>
      <c r="H1080" s="9">
        <v>0</v>
      </c>
      <c r="I1080" s="9">
        <v>0</v>
      </c>
      <c r="J1080" s="4">
        <f t="shared" si="36"/>
        <v>0</v>
      </c>
    </row>
    <row r="1081" spans="1:10" ht="37.5" customHeight="1">
      <c r="A1081" s="75"/>
      <c r="B1081" s="75"/>
      <c r="C1081" s="77"/>
      <c r="D1081" s="7" t="s">
        <v>57</v>
      </c>
      <c r="E1081" s="9">
        <v>0</v>
      </c>
      <c r="F1081" s="9">
        <v>0</v>
      </c>
      <c r="G1081" s="9">
        <v>0</v>
      </c>
      <c r="H1081" s="9">
        <v>0</v>
      </c>
      <c r="I1081" s="9">
        <v>0</v>
      </c>
      <c r="J1081" s="4">
        <f t="shared" si="36"/>
        <v>0</v>
      </c>
    </row>
    <row r="1082" spans="1:10" ht="37.5" customHeight="1">
      <c r="A1082" s="75"/>
      <c r="B1082" s="75"/>
      <c r="C1082" s="77"/>
      <c r="D1082" s="7" t="s">
        <v>58</v>
      </c>
      <c r="E1082" s="9">
        <v>0</v>
      </c>
      <c r="F1082" s="9">
        <v>0</v>
      </c>
      <c r="G1082" s="9">
        <v>0</v>
      </c>
      <c r="H1082" s="9">
        <v>0</v>
      </c>
      <c r="I1082" s="9">
        <v>0</v>
      </c>
      <c r="J1082" s="4">
        <f t="shared" si="36"/>
        <v>0</v>
      </c>
    </row>
    <row r="1083" spans="1:10" ht="34.5" customHeight="1">
      <c r="A1083" s="76"/>
      <c r="B1083" s="76"/>
      <c r="C1083" s="77"/>
      <c r="D1083" s="7" t="s">
        <v>59</v>
      </c>
      <c r="E1083" s="9">
        <v>0</v>
      </c>
      <c r="F1083" s="9">
        <v>0</v>
      </c>
      <c r="G1083" s="9">
        <v>0</v>
      </c>
      <c r="H1083" s="9">
        <v>0</v>
      </c>
      <c r="I1083" s="9">
        <v>0</v>
      </c>
      <c r="J1083" s="4">
        <f t="shared" si="36"/>
        <v>0</v>
      </c>
    </row>
    <row r="1084" spans="1:10" ht="30" customHeight="1">
      <c r="A1084" s="111">
        <v>2</v>
      </c>
      <c r="B1084" s="74" t="s">
        <v>98</v>
      </c>
      <c r="C1084" s="77" t="s">
        <v>43</v>
      </c>
      <c r="D1084" s="7" t="s">
        <v>55</v>
      </c>
      <c r="E1084" s="8">
        <f>SUM(E1085:E1088)</f>
        <v>0</v>
      </c>
      <c r="F1084" s="8">
        <f>SUM(F1085:F1088)</f>
        <v>0</v>
      </c>
      <c r="G1084" s="8">
        <f>SUM(G1085:G1088)</f>
        <v>0</v>
      </c>
      <c r="H1084" s="8">
        <f>SUM(H1085:H1088)</f>
        <v>0</v>
      </c>
      <c r="I1084" s="8">
        <f>SUM(I1085:I1088)</f>
        <v>0</v>
      </c>
      <c r="J1084" s="4">
        <f t="shared" si="36"/>
        <v>0</v>
      </c>
    </row>
    <row r="1085" spans="1:10" ht="31.5" customHeight="1">
      <c r="A1085" s="75"/>
      <c r="B1085" s="75"/>
      <c r="C1085" s="77"/>
      <c r="D1085" s="7" t="s">
        <v>56</v>
      </c>
      <c r="E1085" s="9">
        <v>0</v>
      </c>
      <c r="F1085" s="9">
        <v>0</v>
      </c>
      <c r="G1085" s="9">
        <v>0</v>
      </c>
      <c r="H1085" s="9">
        <v>0</v>
      </c>
      <c r="I1085" s="9">
        <v>0</v>
      </c>
      <c r="J1085" s="4">
        <f t="shared" si="36"/>
        <v>0</v>
      </c>
    </row>
    <row r="1086" spans="1:10" ht="31.5" customHeight="1">
      <c r="A1086" s="75"/>
      <c r="B1086" s="75"/>
      <c r="C1086" s="77"/>
      <c r="D1086" s="7" t="s">
        <v>57</v>
      </c>
      <c r="E1086" s="9">
        <v>0</v>
      </c>
      <c r="F1086" s="9">
        <v>0</v>
      </c>
      <c r="G1086" s="9">
        <v>0</v>
      </c>
      <c r="H1086" s="9">
        <v>0</v>
      </c>
      <c r="I1086" s="9">
        <v>0</v>
      </c>
      <c r="J1086" s="4">
        <f t="shared" si="36"/>
        <v>0</v>
      </c>
    </row>
    <row r="1087" spans="1:10" ht="31.5" customHeight="1">
      <c r="A1087" s="75"/>
      <c r="B1087" s="75"/>
      <c r="C1087" s="77"/>
      <c r="D1087" s="7" t="s">
        <v>58</v>
      </c>
      <c r="E1087" s="9">
        <v>0</v>
      </c>
      <c r="F1087" s="9">
        <v>0</v>
      </c>
      <c r="G1087" s="9">
        <v>0</v>
      </c>
      <c r="H1087" s="9">
        <v>0</v>
      </c>
      <c r="I1087" s="9">
        <v>0</v>
      </c>
      <c r="J1087" s="4">
        <f t="shared" si="36"/>
        <v>0</v>
      </c>
    </row>
    <row r="1088" spans="1:10" ht="113.25" customHeight="1">
      <c r="A1088" s="76"/>
      <c r="B1088" s="76"/>
      <c r="C1088" s="77"/>
      <c r="D1088" s="7" t="s">
        <v>59</v>
      </c>
      <c r="E1088" s="9">
        <v>0</v>
      </c>
      <c r="F1088" s="9">
        <v>0</v>
      </c>
      <c r="G1088" s="9">
        <v>0</v>
      </c>
      <c r="H1088" s="9">
        <v>0</v>
      </c>
      <c r="I1088" s="9">
        <v>0</v>
      </c>
      <c r="J1088" s="4">
        <f t="shared" si="36"/>
        <v>0</v>
      </c>
    </row>
    <row r="1089" spans="1:10" ht="31.5" customHeight="1">
      <c r="A1089" s="111">
        <v>3</v>
      </c>
      <c r="B1089" s="74" t="s">
        <v>458</v>
      </c>
      <c r="C1089" s="77" t="s">
        <v>268</v>
      </c>
      <c r="D1089" s="7" t="s">
        <v>55</v>
      </c>
      <c r="E1089" s="8">
        <f>SUM(E1090:E1093)</f>
        <v>3</v>
      </c>
      <c r="F1089" s="8">
        <f>SUM(F1090:F1093)</f>
        <v>3</v>
      </c>
      <c r="G1089" s="8">
        <f>SUM(G1090:G1093)</f>
        <v>0</v>
      </c>
      <c r="H1089" s="8">
        <f>SUM(H1090:H1093)</f>
        <v>0</v>
      </c>
      <c r="I1089" s="8">
        <f>SUM(I1090:I1093)</f>
        <v>0</v>
      </c>
      <c r="J1089" s="4">
        <f t="shared" si="36"/>
        <v>6</v>
      </c>
    </row>
    <row r="1090" spans="1:10" ht="31.5" customHeight="1">
      <c r="A1090" s="75"/>
      <c r="B1090" s="75"/>
      <c r="C1090" s="77"/>
      <c r="D1090" s="7" t="s">
        <v>56</v>
      </c>
      <c r="E1090" s="9">
        <v>0</v>
      </c>
      <c r="F1090" s="9">
        <v>0</v>
      </c>
      <c r="G1090" s="9">
        <v>0</v>
      </c>
      <c r="H1090" s="9">
        <v>0</v>
      </c>
      <c r="I1090" s="9">
        <v>0</v>
      </c>
      <c r="J1090" s="4">
        <f t="shared" si="36"/>
        <v>0</v>
      </c>
    </row>
    <row r="1091" spans="1:10" ht="31.5" customHeight="1">
      <c r="A1091" s="75"/>
      <c r="B1091" s="75"/>
      <c r="C1091" s="77"/>
      <c r="D1091" s="7" t="s">
        <v>57</v>
      </c>
      <c r="E1091" s="9">
        <v>3</v>
      </c>
      <c r="F1091" s="9">
        <v>3</v>
      </c>
      <c r="G1091" s="9">
        <v>0</v>
      </c>
      <c r="H1091" s="9">
        <v>0</v>
      </c>
      <c r="I1091" s="9">
        <v>0</v>
      </c>
      <c r="J1091" s="4">
        <f t="shared" si="36"/>
        <v>6</v>
      </c>
    </row>
    <row r="1092" spans="1:10" ht="31.5" customHeight="1">
      <c r="A1092" s="75"/>
      <c r="B1092" s="75"/>
      <c r="C1092" s="77"/>
      <c r="D1092" s="7" t="s">
        <v>58</v>
      </c>
      <c r="E1092" s="9">
        <v>0</v>
      </c>
      <c r="F1092" s="9">
        <v>0</v>
      </c>
      <c r="G1092" s="9">
        <v>0</v>
      </c>
      <c r="H1092" s="9">
        <v>0</v>
      </c>
      <c r="I1092" s="9">
        <v>0</v>
      </c>
      <c r="J1092" s="4">
        <f t="shared" si="36"/>
        <v>0</v>
      </c>
    </row>
    <row r="1093" spans="1:10" ht="82.5" customHeight="1">
      <c r="A1093" s="76"/>
      <c r="B1093" s="76"/>
      <c r="C1093" s="77"/>
      <c r="D1093" s="7" t="s">
        <v>59</v>
      </c>
      <c r="E1093" s="9">
        <v>0</v>
      </c>
      <c r="F1093" s="9">
        <v>0</v>
      </c>
      <c r="G1093" s="9">
        <v>0</v>
      </c>
      <c r="H1093" s="9">
        <v>0</v>
      </c>
      <c r="I1093" s="9">
        <v>0</v>
      </c>
      <c r="J1093" s="4">
        <f t="shared" si="36"/>
        <v>0</v>
      </c>
    </row>
    <row r="1094" spans="1:10" ht="31.5" customHeight="1">
      <c r="A1094" s="111">
        <v>4</v>
      </c>
      <c r="B1094" s="74" t="s">
        <v>269</v>
      </c>
      <c r="C1094" s="78" t="s">
        <v>177</v>
      </c>
      <c r="D1094" s="7" t="s">
        <v>55</v>
      </c>
      <c r="E1094" s="8">
        <f>SUM(E1095:E1098)</f>
        <v>0</v>
      </c>
      <c r="F1094" s="8">
        <f>SUM(F1095:F1098)</f>
        <v>0</v>
      </c>
      <c r="G1094" s="8">
        <f>SUM(G1095:G1098)</f>
        <v>0</v>
      </c>
      <c r="H1094" s="8">
        <f>SUM(H1095:H1098)</f>
        <v>0</v>
      </c>
      <c r="I1094" s="8">
        <f>SUM(I1095:I1098)</f>
        <v>0</v>
      </c>
      <c r="J1094" s="4">
        <f t="shared" si="36"/>
        <v>0</v>
      </c>
    </row>
    <row r="1095" spans="1:10" ht="28.5" customHeight="1">
      <c r="A1095" s="75"/>
      <c r="B1095" s="75"/>
      <c r="C1095" s="79"/>
      <c r="D1095" s="7" t="s">
        <v>56</v>
      </c>
      <c r="E1095" s="9">
        <v>0</v>
      </c>
      <c r="F1095" s="9">
        <v>0</v>
      </c>
      <c r="G1095" s="9">
        <v>0</v>
      </c>
      <c r="H1095" s="9">
        <v>0</v>
      </c>
      <c r="I1095" s="9">
        <v>0</v>
      </c>
      <c r="J1095" s="4">
        <f t="shared" si="36"/>
        <v>0</v>
      </c>
    </row>
    <row r="1096" spans="1:10" ht="28.5" customHeight="1">
      <c r="A1096" s="75"/>
      <c r="B1096" s="75"/>
      <c r="C1096" s="79" t="s">
        <v>176</v>
      </c>
      <c r="D1096" s="7" t="s">
        <v>57</v>
      </c>
      <c r="E1096" s="9">
        <v>0</v>
      </c>
      <c r="F1096" s="9">
        <v>0</v>
      </c>
      <c r="G1096" s="9">
        <v>0</v>
      </c>
      <c r="H1096" s="9">
        <v>0</v>
      </c>
      <c r="I1096" s="9">
        <v>0</v>
      </c>
      <c r="J1096" s="4">
        <f t="shared" si="36"/>
        <v>0</v>
      </c>
    </row>
    <row r="1097" spans="1:10" ht="28.5" customHeight="1">
      <c r="A1097" s="75"/>
      <c r="B1097" s="75"/>
      <c r="C1097" s="79"/>
      <c r="D1097" s="7" t="s">
        <v>58</v>
      </c>
      <c r="E1097" s="9">
        <v>0</v>
      </c>
      <c r="F1097" s="9">
        <v>0</v>
      </c>
      <c r="G1097" s="9">
        <v>0</v>
      </c>
      <c r="H1097" s="9">
        <v>0</v>
      </c>
      <c r="I1097" s="9">
        <v>0</v>
      </c>
      <c r="J1097" s="4">
        <f t="shared" si="36"/>
        <v>0</v>
      </c>
    </row>
    <row r="1098" spans="1:10" ht="28.5" customHeight="1">
      <c r="A1098" s="76"/>
      <c r="B1098" s="76"/>
      <c r="C1098" s="80"/>
      <c r="D1098" s="7" t="s">
        <v>59</v>
      </c>
      <c r="E1098" s="9">
        <v>0</v>
      </c>
      <c r="F1098" s="9">
        <v>0</v>
      </c>
      <c r="G1098" s="9">
        <v>0</v>
      </c>
      <c r="H1098" s="9">
        <v>0</v>
      </c>
      <c r="I1098" s="9">
        <v>0</v>
      </c>
      <c r="J1098" s="4">
        <f t="shared" si="36"/>
        <v>0</v>
      </c>
    </row>
    <row r="1099" spans="1:10" ht="28.5" customHeight="1">
      <c r="A1099" s="111">
        <v>5</v>
      </c>
      <c r="B1099" s="74" t="s">
        <v>459</v>
      </c>
      <c r="C1099" s="77" t="s">
        <v>230</v>
      </c>
      <c r="D1099" s="7" t="s">
        <v>55</v>
      </c>
      <c r="E1099" s="8">
        <f>SUM(E1100:E1103)</f>
        <v>5</v>
      </c>
      <c r="F1099" s="8">
        <f>SUM(F1100:F1103)</f>
        <v>5</v>
      </c>
      <c r="G1099" s="8">
        <f>SUM(G1100:G1103)</f>
        <v>5</v>
      </c>
      <c r="H1099" s="8">
        <f>SUM(H1100:H1103)</f>
        <v>5</v>
      </c>
      <c r="I1099" s="8">
        <f>SUM(I1100:I1103)</f>
        <v>5</v>
      </c>
      <c r="J1099" s="4">
        <f t="shared" si="36"/>
        <v>25</v>
      </c>
    </row>
    <row r="1100" spans="1:10" ht="28.5" customHeight="1">
      <c r="A1100" s="75"/>
      <c r="B1100" s="75"/>
      <c r="C1100" s="77"/>
      <c r="D1100" s="7" t="s">
        <v>56</v>
      </c>
      <c r="E1100" s="9">
        <v>0</v>
      </c>
      <c r="F1100" s="9">
        <v>0</v>
      </c>
      <c r="G1100" s="9">
        <v>0</v>
      </c>
      <c r="H1100" s="9">
        <v>0</v>
      </c>
      <c r="I1100" s="9">
        <v>0</v>
      </c>
      <c r="J1100" s="4">
        <f t="shared" si="36"/>
        <v>0</v>
      </c>
    </row>
    <row r="1101" spans="1:10" ht="28.5" customHeight="1">
      <c r="A1101" s="75"/>
      <c r="B1101" s="75"/>
      <c r="C1101" s="77"/>
      <c r="D1101" s="7" t="s">
        <v>57</v>
      </c>
      <c r="E1101" s="9">
        <v>3</v>
      </c>
      <c r="F1101" s="9">
        <v>3</v>
      </c>
      <c r="G1101" s="9">
        <v>3</v>
      </c>
      <c r="H1101" s="9">
        <v>3</v>
      </c>
      <c r="I1101" s="9">
        <v>3</v>
      </c>
      <c r="J1101" s="4">
        <f t="shared" si="36"/>
        <v>15</v>
      </c>
    </row>
    <row r="1102" spans="1:10" ht="28.5" customHeight="1">
      <c r="A1102" s="75"/>
      <c r="B1102" s="75"/>
      <c r="C1102" s="77"/>
      <c r="D1102" s="7" t="s">
        <v>58</v>
      </c>
      <c r="E1102" s="9">
        <v>0</v>
      </c>
      <c r="F1102" s="9">
        <v>0</v>
      </c>
      <c r="G1102" s="9">
        <v>0</v>
      </c>
      <c r="H1102" s="9">
        <v>0</v>
      </c>
      <c r="I1102" s="9">
        <v>0</v>
      </c>
      <c r="J1102" s="4">
        <f t="shared" si="36"/>
        <v>0</v>
      </c>
    </row>
    <row r="1103" spans="1:10" ht="57.75" customHeight="1">
      <c r="A1103" s="76"/>
      <c r="B1103" s="76"/>
      <c r="C1103" s="77"/>
      <c r="D1103" s="7" t="s">
        <v>59</v>
      </c>
      <c r="E1103" s="9">
        <v>2</v>
      </c>
      <c r="F1103" s="9">
        <v>2</v>
      </c>
      <c r="G1103" s="9">
        <v>2</v>
      </c>
      <c r="H1103" s="9">
        <v>2</v>
      </c>
      <c r="I1103" s="9">
        <v>2</v>
      </c>
      <c r="J1103" s="4">
        <f t="shared" si="36"/>
        <v>10</v>
      </c>
    </row>
    <row r="1104" spans="1:10" ht="25.5" customHeight="1">
      <c r="A1104" s="111">
        <v>6</v>
      </c>
      <c r="B1104" s="74" t="s">
        <v>270</v>
      </c>
      <c r="C1104" s="77" t="s">
        <v>231</v>
      </c>
      <c r="D1104" s="7" t="s">
        <v>55</v>
      </c>
      <c r="E1104" s="8">
        <f>SUM(E1105:E1108)</f>
        <v>1000</v>
      </c>
      <c r="F1104" s="8">
        <f>SUM(F1105:F1108)</f>
        <v>1000</v>
      </c>
      <c r="G1104" s="8">
        <f>SUM(G1105:G1108)</f>
        <v>1000</v>
      </c>
      <c r="H1104" s="8">
        <f>SUM(H1105:H1108)</f>
        <v>1000</v>
      </c>
      <c r="I1104" s="8">
        <f>SUM(I1105:I1108)</f>
        <v>1000</v>
      </c>
      <c r="J1104" s="4">
        <f t="shared" si="36"/>
        <v>5000</v>
      </c>
    </row>
    <row r="1105" spans="1:10" ht="25.5" customHeight="1">
      <c r="A1105" s="75"/>
      <c r="B1105" s="75"/>
      <c r="C1105" s="77"/>
      <c r="D1105" s="7" t="s">
        <v>56</v>
      </c>
      <c r="E1105" s="9">
        <v>0</v>
      </c>
      <c r="F1105" s="9">
        <v>0</v>
      </c>
      <c r="G1105" s="9">
        <v>0</v>
      </c>
      <c r="H1105" s="9">
        <v>0</v>
      </c>
      <c r="I1105" s="9">
        <v>0</v>
      </c>
      <c r="J1105" s="4">
        <f t="shared" si="36"/>
        <v>0</v>
      </c>
    </row>
    <row r="1106" spans="1:10" ht="25.5" customHeight="1">
      <c r="A1106" s="75"/>
      <c r="B1106" s="75"/>
      <c r="C1106" s="77"/>
      <c r="D1106" s="7" t="s">
        <v>57</v>
      </c>
      <c r="E1106" s="9">
        <v>1000</v>
      </c>
      <c r="F1106" s="9">
        <v>1000</v>
      </c>
      <c r="G1106" s="9">
        <v>1000</v>
      </c>
      <c r="H1106" s="9">
        <v>1000</v>
      </c>
      <c r="I1106" s="9">
        <v>1000</v>
      </c>
      <c r="J1106" s="4">
        <f t="shared" si="36"/>
        <v>5000</v>
      </c>
    </row>
    <row r="1107" spans="1:10" ht="25.5" customHeight="1">
      <c r="A1107" s="75"/>
      <c r="B1107" s="75"/>
      <c r="C1107" s="77"/>
      <c r="D1107" s="7" t="s">
        <v>58</v>
      </c>
      <c r="E1107" s="9">
        <v>0</v>
      </c>
      <c r="F1107" s="9">
        <v>0</v>
      </c>
      <c r="G1107" s="9">
        <v>0</v>
      </c>
      <c r="H1107" s="9">
        <v>0</v>
      </c>
      <c r="I1107" s="9">
        <v>0</v>
      </c>
      <c r="J1107" s="4">
        <f t="shared" si="36"/>
        <v>0</v>
      </c>
    </row>
    <row r="1108" spans="1:10" ht="25.5" customHeight="1">
      <c r="A1108" s="76"/>
      <c r="B1108" s="76"/>
      <c r="C1108" s="77"/>
      <c r="D1108" s="7" t="s">
        <v>59</v>
      </c>
      <c r="E1108" s="9">
        <v>0</v>
      </c>
      <c r="F1108" s="9">
        <v>0</v>
      </c>
      <c r="G1108" s="9">
        <v>0</v>
      </c>
      <c r="H1108" s="9">
        <v>0</v>
      </c>
      <c r="I1108" s="9">
        <v>0</v>
      </c>
      <c r="J1108" s="4">
        <f t="shared" si="36"/>
        <v>0</v>
      </c>
    </row>
    <row r="1109" spans="1:10" ht="25.5" customHeight="1">
      <c r="A1109" s="111">
        <v>7</v>
      </c>
      <c r="B1109" s="74" t="s">
        <v>216</v>
      </c>
      <c r="C1109" s="77" t="s">
        <v>37</v>
      </c>
      <c r="D1109" s="7" t="s">
        <v>55</v>
      </c>
      <c r="E1109" s="8">
        <f>SUM(E1110:E1113)</f>
        <v>3</v>
      </c>
      <c r="F1109" s="8">
        <f>SUM(F1110:F1113)</f>
        <v>3</v>
      </c>
      <c r="G1109" s="8">
        <f>SUM(G1110:G1113)</f>
        <v>3</v>
      </c>
      <c r="H1109" s="8">
        <f>SUM(H1110:H1113)</f>
        <v>3</v>
      </c>
      <c r="I1109" s="8">
        <f>SUM(I1110:I1113)</f>
        <v>3</v>
      </c>
      <c r="J1109" s="4">
        <f t="shared" si="36"/>
        <v>15</v>
      </c>
    </row>
    <row r="1110" spans="1:11" ht="25.5" customHeight="1">
      <c r="A1110" s="75"/>
      <c r="B1110" s="75"/>
      <c r="C1110" s="77"/>
      <c r="D1110" s="7" t="s">
        <v>56</v>
      </c>
      <c r="E1110" s="9">
        <v>0</v>
      </c>
      <c r="F1110" s="9">
        <v>0</v>
      </c>
      <c r="G1110" s="9">
        <v>0</v>
      </c>
      <c r="H1110" s="9">
        <v>0</v>
      </c>
      <c r="I1110" s="9">
        <v>0</v>
      </c>
      <c r="J1110" s="4">
        <f t="shared" si="36"/>
        <v>0</v>
      </c>
      <c r="K1110" s="14"/>
    </row>
    <row r="1111" spans="1:10" ht="25.5" customHeight="1">
      <c r="A1111" s="75"/>
      <c r="B1111" s="75"/>
      <c r="C1111" s="77"/>
      <c r="D1111" s="7" t="s">
        <v>57</v>
      </c>
      <c r="E1111" s="9">
        <v>2</v>
      </c>
      <c r="F1111" s="9">
        <v>2</v>
      </c>
      <c r="G1111" s="9">
        <v>2</v>
      </c>
      <c r="H1111" s="9">
        <v>2</v>
      </c>
      <c r="I1111" s="9">
        <v>2</v>
      </c>
      <c r="J1111" s="4">
        <f t="shared" si="36"/>
        <v>10</v>
      </c>
    </row>
    <row r="1112" spans="1:10" ht="25.5" customHeight="1">
      <c r="A1112" s="75"/>
      <c r="B1112" s="75"/>
      <c r="C1112" s="77"/>
      <c r="D1112" s="7" t="s">
        <v>58</v>
      </c>
      <c r="E1112" s="9">
        <v>0</v>
      </c>
      <c r="F1112" s="9">
        <v>0</v>
      </c>
      <c r="G1112" s="9">
        <v>0</v>
      </c>
      <c r="H1112" s="9">
        <v>0</v>
      </c>
      <c r="I1112" s="9">
        <v>0</v>
      </c>
      <c r="J1112" s="4">
        <f t="shared" si="36"/>
        <v>0</v>
      </c>
    </row>
    <row r="1113" spans="1:11" ht="25.5" customHeight="1">
      <c r="A1113" s="76"/>
      <c r="B1113" s="76"/>
      <c r="C1113" s="77"/>
      <c r="D1113" s="7" t="s">
        <v>59</v>
      </c>
      <c r="E1113" s="9">
        <v>1</v>
      </c>
      <c r="F1113" s="9">
        <v>1</v>
      </c>
      <c r="G1113" s="9">
        <v>1</v>
      </c>
      <c r="H1113" s="9">
        <v>1</v>
      </c>
      <c r="I1113" s="9">
        <v>1</v>
      </c>
      <c r="J1113" s="4">
        <f t="shared" si="36"/>
        <v>5</v>
      </c>
      <c r="K1113" s="14"/>
    </row>
    <row r="1114" spans="1:10" ht="25.5" customHeight="1">
      <c r="A1114" s="86" t="s">
        <v>27</v>
      </c>
      <c r="B1114" s="87"/>
      <c r="C1114" s="87"/>
      <c r="D1114" s="88"/>
      <c r="E1114" s="8">
        <f>SUM(E1079,E1084,E1089,E1094,E1099,E1104,E1109)</f>
        <v>1011</v>
      </c>
      <c r="F1114" s="8">
        <f>SUM(F1079,F1084,F1089,F1094,F1099,F1104,F1109)</f>
        <v>1011</v>
      </c>
      <c r="G1114" s="8">
        <f>SUM(G1079,G1084,G1089,G1094,G1099,G1104,G1109)</f>
        <v>1008</v>
      </c>
      <c r="H1114" s="8">
        <f>SUM(H1079,H1084,H1089,H1094,H1099,H1104,H1109)</f>
        <v>1008</v>
      </c>
      <c r="I1114" s="8">
        <f>SUM(I1079,I1084,I1089,I1094,I1099,I1104,I1109)</f>
        <v>1008</v>
      </c>
      <c r="J1114" s="4">
        <f t="shared" si="36"/>
        <v>5046</v>
      </c>
    </row>
    <row r="1115" spans="1:10" ht="25.5" customHeight="1">
      <c r="A1115" s="25"/>
      <c r="B1115" s="26"/>
      <c r="C1115" s="26"/>
      <c r="D1115" s="27" t="s">
        <v>56</v>
      </c>
      <c r="E1115" s="28">
        <f>E1080+E1085++E1090+E1095+E1100+E1105+E1110</f>
        <v>0</v>
      </c>
      <c r="F1115" s="28">
        <f>F1080+F1085++F1090+F1095+F1100+F1105+F1110</f>
        <v>0</v>
      </c>
      <c r="G1115" s="28">
        <f>G1080+G1085++G1090+G1095+G1100+G1105+G1110</f>
        <v>0</v>
      </c>
      <c r="H1115" s="28">
        <f>H1080+H1085++H1090+H1095+H1100+H1105+H1110</f>
        <v>0</v>
      </c>
      <c r="I1115" s="28">
        <f>I1080+I1085++I1090+I1095+I1100+I1105+I1110</f>
        <v>0</v>
      </c>
      <c r="J1115" s="4">
        <f t="shared" si="36"/>
        <v>0</v>
      </c>
    </row>
    <row r="1116" spans="1:10" ht="25.5" customHeight="1">
      <c r="A1116" s="29"/>
      <c r="B1116" s="30"/>
      <c r="C1116" s="30"/>
      <c r="D1116" s="31" t="s">
        <v>57</v>
      </c>
      <c r="E1116" s="28">
        <f aca="true" t="shared" si="37" ref="E1116:I1118">E1081+E1086++E1091+E1096+E1101+E1106+E1111</f>
        <v>1008</v>
      </c>
      <c r="F1116" s="28">
        <f t="shared" si="37"/>
        <v>1008</v>
      </c>
      <c r="G1116" s="28">
        <f t="shared" si="37"/>
        <v>1005</v>
      </c>
      <c r="H1116" s="28">
        <f t="shared" si="37"/>
        <v>1005</v>
      </c>
      <c r="I1116" s="28">
        <f t="shared" si="37"/>
        <v>1005</v>
      </c>
      <c r="J1116" s="4">
        <f t="shared" si="36"/>
        <v>5031</v>
      </c>
    </row>
    <row r="1117" spans="1:10" ht="25.5" customHeight="1">
      <c r="A1117" s="29"/>
      <c r="B1117" s="30"/>
      <c r="C1117" s="30"/>
      <c r="D1117" s="31" t="s">
        <v>58</v>
      </c>
      <c r="E1117" s="28">
        <f t="shared" si="37"/>
        <v>0</v>
      </c>
      <c r="F1117" s="28">
        <f t="shared" si="37"/>
        <v>0</v>
      </c>
      <c r="G1117" s="28">
        <f t="shared" si="37"/>
        <v>0</v>
      </c>
      <c r="H1117" s="28">
        <f t="shared" si="37"/>
        <v>0</v>
      </c>
      <c r="I1117" s="28">
        <f t="shared" si="37"/>
        <v>0</v>
      </c>
      <c r="J1117" s="4">
        <f t="shared" si="36"/>
        <v>0</v>
      </c>
    </row>
    <row r="1118" spans="1:10" ht="25.5" customHeight="1">
      <c r="A1118" s="29"/>
      <c r="B1118" s="30"/>
      <c r="C1118" s="30"/>
      <c r="D1118" s="31" t="s">
        <v>59</v>
      </c>
      <c r="E1118" s="28">
        <f t="shared" si="37"/>
        <v>3</v>
      </c>
      <c r="F1118" s="28">
        <f t="shared" si="37"/>
        <v>3</v>
      </c>
      <c r="G1118" s="28">
        <f t="shared" si="37"/>
        <v>3</v>
      </c>
      <c r="H1118" s="28">
        <f t="shared" si="37"/>
        <v>3</v>
      </c>
      <c r="I1118" s="28">
        <f t="shared" si="37"/>
        <v>3</v>
      </c>
      <c r="J1118" s="4">
        <f t="shared" si="36"/>
        <v>15</v>
      </c>
    </row>
    <row r="1119" spans="1:10" ht="25.5" customHeight="1">
      <c r="A1119" s="32" t="s">
        <v>516</v>
      </c>
      <c r="B1119" s="34"/>
      <c r="C1119" s="34"/>
      <c r="D1119" s="34"/>
      <c r="E1119" s="34"/>
      <c r="F1119" s="34"/>
      <c r="G1119" s="34"/>
      <c r="H1119" s="34"/>
      <c r="I1119" s="34"/>
      <c r="J1119" s="4"/>
    </row>
    <row r="1120" spans="1:10" ht="25.5" customHeight="1">
      <c r="A1120" s="111">
        <v>1</v>
      </c>
      <c r="B1120" s="74" t="s">
        <v>460</v>
      </c>
      <c r="C1120" s="77" t="s">
        <v>272</v>
      </c>
      <c r="D1120" s="7" t="s">
        <v>55</v>
      </c>
      <c r="E1120" s="8">
        <f>SUM(E1121:E1124)</f>
        <v>0</v>
      </c>
      <c r="F1120" s="8">
        <f>SUM(F1121:F1124)</f>
        <v>0</v>
      </c>
      <c r="G1120" s="8">
        <f>SUM(G1121:G1124)</f>
        <v>0</v>
      </c>
      <c r="H1120" s="8">
        <f>SUM(H1121:H1124)</f>
        <v>0</v>
      </c>
      <c r="I1120" s="8">
        <f>SUM(I1121:I1124)</f>
        <v>0</v>
      </c>
      <c r="J1120" s="4">
        <f t="shared" si="36"/>
        <v>0</v>
      </c>
    </row>
    <row r="1121" spans="1:10" ht="25.5" customHeight="1">
      <c r="A1121" s="75"/>
      <c r="B1121" s="75"/>
      <c r="C1121" s="77"/>
      <c r="D1121" s="7" t="s">
        <v>56</v>
      </c>
      <c r="E1121" s="9">
        <v>0</v>
      </c>
      <c r="F1121" s="9">
        <v>0</v>
      </c>
      <c r="G1121" s="9">
        <v>0</v>
      </c>
      <c r="H1121" s="9">
        <v>0</v>
      </c>
      <c r="I1121" s="9">
        <v>0</v>
      </c>
      <c r="J1121" s="4">
        <f t="shared" si="36"/>
        <v>0</v>
      </c>
    </row>
    <row r="1122" spans="1:10" ht="25.5" customHeight="1">
      <c r="A1122" s="75"/>
      <c r="B1122" s="75"/>
      <c r="C1122" s="77"/>
      <c r="D1122" s="7" t="s">
        <v>57</v>
      </c>
      <c r="E1122" s="9">
        <v>0</v>
      </c>
      <c r="F1122" s="9">
        <v>0</v>
      </c>
      <c r="G1122" s="9">
        <v>0</v>
      </c>
      <c r="H1122" s="9">
        <v>0</v>
      </c>
      <c r="I1122" s="9">
        <v>0</v>
      </c>
      <c r="J1122" s="4">
        <f t="shared" si="36"/>
        <v>0</v>
      </c>
    </row>
    <row r="1123" spans="1:10" ht="25.5" customHeight="1">
      <c r="A1123" s="75"/>
      <c r="B1123" s="75"/>
      <c r="C1123" s="77"/>
      <c r="D1123" s="7" t="s">
        <v>58</v>
      </c>
      <c r="E1123" s="9">
        <v>0</v>
      </c>
      <c r="F1123" s="9">
        <v>0</v>
      </c>
      <c r="G1123" s="9">
        <v>0</v>
      </c>
      <c r="H1123" s="9">
        <v>0</v>
      </c>
      <c r="I1123" s="9">
        <v>0</v>
      </c>
      <c r="J1123" s="4">
        <f t="shared" si="36"/>
        <v>0</v>
      </c>
    </row>
    <row r="1124" spans="1:10" ht="25.5" customHeight="1">
      <c r="A1124" s="76"/>
      <c r="B1124" s="76"/>
      <c r="C1124" s="77"/>
      <c r="D1124" s="7" t="s">
        <v>59</v>
      </c>
      <c r="E1124" s="9">
        <v>0</v>
      </c>
      <c r="F1124" s="9">
        <v>0</v>
      </c>
      <c r="G1124" s="9">
        <v>0</v>
      </c>
      <c r="H1124" s="9">
        <v>0</v>
      </c>
      <c r="I1124" s="9">
        <v>0</v>
      </c>
      <c r="J1124" s="4">
        <f t="shared" si="36"/>
        <v>0</v>
      </c>
    </row>
    <row r="1125" spans="1:10" ht="25.5" customHeight="1">
      <c r="A1125" s="111">
        <v>2</v>
      </c>
      <c r="B1125" s="74" t="s">
        <v>271</v>
      </c>
      <c r="C1125" s="77" t="s">
        <v>38</v>
      </c>
      <c r="D1125" s="7" t="s">
        <v>55</v>
      </c>
      <c r="E1125" s="8">
        <f>SUM(E1126:E1129)</f>
        <v>12.5</v>
      </c>
      <c r="F1125" s="8">
        <f>SUM(F1126:F1129)</f>
        <v>13.5</v>
      </c>
      <c r="G1125" s="8">
        <f>SUM(G1126:G1129)</f>
        <v>14.5</v>
      </c>
      <c r="H1125" s="8">
        <f>SUM(H1126:H1129)</f>
        <v>14.5</v>
      </c>
      <c r="I1125" s="8">
        <f>SUM(I1126:I1129)</f>
        <v>14.5</v>
      </c>
      <c r="J1125" s="4">
        <f t="shared" si="36"/>
        <v>69.5</v>
      </c>
    </row>
    <row r="1126" spans="1:10" ht="25.5" customHeight="1">
      <c r="A1126" s="75"/>
      <c r="B1126" s="75"/>
      <c r="C1126" s="77"/>
      <c r="D1126" s="7" t="s">
        <v>56</v>
      </c>
      <c r="E1126" s="9">
        <v>0</v>
      </c>
      <c r="F1126" s="9">
        <v>0</v>
      </c>
      <c r="G1126" s="9">
        <v>0</v>
      </c>
      <c r="H1126" s="9">
        <v>0</v>
      </c>
      <c r="I1126" s="9">
        <v>0</v>
      </c>
      <c r="J1126" s="4">
        <f t="shared" si="36"/>
        <v>0</v>
      </c>
    </row>
    <row r="1127" spans="1:10" ht="25.5" customHeight="1">
      <c r="A1127" s="75"/>
      <c r="B1127" s="75"/>
      <c r="C1127" s="77"/>
      <c r="D1127" s="7" t="s">
        <v>57</v>
      </c>
      <c r="E1127" s="9">
        <v>8</v>
      </c>
      <c r="F1127" s="9">
        <v>9</v>
      </c>
      <c r="G1127" s="9">
        <v>10</v>
      </c>
      <c r="H1127" s="9">
        <v>10</v>
      </c>
      <c r="I1127" s="9">
        <v>10</v>
      </c>
      <c r="J1127" s="4">
        <f t="shared" si="36"/>
        <v>47</v>
      </c>
    </row>
    <row r="1128" spans="1:10" ht="25.5" customHeight="1">
      <c r="A1128" s="75"/>
      <c r="B1128" s="75"/>
      <c r="C1128" s="77"/>
      <c r="D1128" s="7" t="s">
        <v>58</v>
      </c>
      <c r="E1128" s="9">
        <v>1.5</v>
      </c>
      <c r="F1128" s="9">
        <v>1.5</v>
      </c>
      <c r="G1128" s="9">
        <v>1.5</v>
      </c>
      <c r="H1128" s="9">
        <v>1.5</v>
      </c>
      <c r="I1128" s="9">
        <v>1.5</v>
      </c>
      <c r="J1128" s="4">
        <f t="shared" si="36"/>
        <v>7.5</v>
      </c>
    </row>
    <row r="1129" spans="1:10" ht="25.5" customHeight="1">
      <c r="A1129" s="76"/>
      <c r="B1129" s="76"/>
      <c r="C1129" s="77"/>
      <c r="D1129" s="7" t="s">
        <v>59</v>
      </c>
      <c r="E1129" s="9">
        <v>3</v>
      </c>
      <c r="F1129" s="9">
        <v>3</v>
      </c>
      <c r="G1129" s="9">
        <v>3</v>
      </c>
      <c r="H1129" s="9">
        <v>3</v>
      </c>
      <c r="I1129" s="9">
        <v>3</v>
      </c>
      <c r="J1129" s="4">
        <f t="shared" si="36"/>
        <v>15</v>
      </c>
    </row>
    <row r="1130" spans="1:10" ht="25.5" customHeight="1">
      <c r="A1130" s="111">
        <v>3</v>
      </c>
      <c r="B1130" s="74" t="s">
        <v>461</v>
      </c>
      <c r="C1130" s="77" t="s">
        <v>38</v>
      </c>
      <c r="D1130" s="7" t="s">
        <v>55</v>
      </c>
      <c r="E1130" s="8">
        <f>SUM(E1131:E1134)</f>
        <v>60</v>
      </c>
      <c r="F1130" s="8">
        <f>SUM(F1131:F1134)</f>
        <v>65</v>
      </c>
      <c r="G1130" s="8">
        <f>SUM(G1131:G1134)</f>
        <v>70</v>
      </c>
      <c r="H1130" s="8">
        <f>SUM(H1131:H1134)</f>
        <v>75</v>
      </c>
      <c r="I1130" s="8">
        <f>SUM(I1131:I1134)</f>
        <v>75</v>
      </c>
      <c r="J1130" s="4">
        <f t="shared" si="36"/>
        <v>345</v>
      </c>
    </row>
    <row r="1131" spans="1:10" ht="25.5" customHeight="1">
      <c r="A1131" s="75"/>
      <c r="B1131" s="75"/>
      <c r="C1131" s="77"/>
      <c r="D1131" s="7" t="s">
        <v>56</v>
      </c>
      <c r="E1131" s="9">
        <v>0</v>
      </c>
      <c r="F1131" s="9">
        <v>0</v>
      </c>
      <c r="G1131" s="9">
        <v>0</v>
      </c>
      <c r="H1131" s="9">
        <v>0</v>
      </c>
      <c r="I1131" s="9">
        <v>0</v>
      </c>
      <c r="J1131" s="4">
        <f t="shared" si="36"/>
        <v>0</v>
      </c>
    </row>
    <row r="1132" spans="1:10" ht="25.5" customHeight="1">
      <c r="A1132" s="75"/>
      <c r="B1132" s="75"/>
      <c r="C1132" s="77"/>
      <c r="D1132" s="7" t="s">
        <v>57</v>
      </c>
      <c r="E1132" s="9">
        <v>60</v>
      </c>
      <c r="F1132" s="9">
        <v>65</v>
      </c>
      <c r="G1132" s="9">
        <v>70</v>
      </c>
      <c r="H1132" s="9">
        <v>75</v>
      </c>
      <c r="I1132" s="9">
        <v>75</v>
      </c>
      <c r="J1132" s="4">
        <f t="shared" si="36"/>
        <v>345</v>
      </c>
    </row>
    <row r="1133" spans="1:10" ht="25.5" customHeight="1">
      <c r="A1133" s="75"/>
      <c r="B1133" s="75"/>
      <c r="C1133" s="77"/>
      <c r="D1133" s="7" t="s">
        <v>58</v>
      </c>
      <c r="E1133" s="9">
        <v>0</v>
      </c>
      <c r="F1133" s="9">
        <v>0</v>
      </c>
      <c r="G1133" s="9">
        <v>0</v>
      </c>
      <c r="H1133" s="9">
        <v>0</v>
      </c>
      <c r="I1133" s="9">
        <v>0</v>
      </c>
      <c r="J1133" s="4">
        <f t="shared" si="36"/>
        <v>0</v>
      </c>
    </row>
    <row r="1134" spans="1:10" ht="25.5" customHeight="1">
      <c r="A1134" s="76"/>
      <c r="B1134" s="76"/>
      <c r="C1134" s="77"/>
      <c r="D1134" s="7" t="s">
        <v>59</v>
      </c>
      <c r="E1134" s="9">
        <v>0</v>
      </c>
      <c r="F1134" s="9">
        <v>0</v>
      </c>
      <c r="G1134" s="9">
        <v>0</v>
      </c>
      <c r="H1134" s="9">
        <v>0</v>
      </c>
      <c r="I1134" s="9">
        <v>0</v>
      </c>
      <c r="J1134" s="4">
        <f t="shared" si="36"/>
        <v>0</v>
      </c>
    </row>
    <row r="1135" spans="1:10" ht="25.5" customHeight="1">
      <c r="A1135" s="111">
        <v>4</v>
      </c>
      <c r="B1135" s="74" t="s">
        <v>462</v>
      </c>
      <c r="C1135" s="77" t="s">
        <v>38</v>
      </c>
      <c r="D1135" s="7" t="s">
        <v>55</v>
      </c>
      <c r="E1135" s="8">
        <f>SUM(E1136:E1139)</f>
        <v>1</v>
      </c>
      <c r="F1135" s="8">
        <f>SUM(F1136:F1139)</f>
        <v>1</v>
      </c>
      <c r="G1135" s="8">
        <f>SUM(G1136:G1139)</f>
        <v>1</v>
      </c>
      <c r="H1135" s="8">
        <f>SUM(H1136:H1139)</f>
        <v>1</v>
      </c>
      <c r="I1135" s="8">
        <f>SUM(I1136:I1139)</f>
        <v>1</v>
      </c>
      <c r="J1135" s="4">
        <f t="shared" si="36"/>
        <v>5</v>
      </c>
    </row>
    <row r="1136" spans="1:10" ht="25.5" customHeight="1">
      <c r="A1136" s="75"/>
      <c r="B1136" s="75"/>
      <c r="C1136" s="77"/>
      <c r="D1136" s="7" t="s">
        <v>56</v>
      </c>
      <c r="E1136" s="9">
        <v>0</v>
      </c>
      <c r="F1136" s="9">
        <v>0</v>
      </c>
      <c r="G1136" s="9">
        <v>0</v>
      </c>
      <c r="H1136" s="9">
        <v>0</v>
      </c>
      <c r="I1136" s="9">
        <v>0</v>
      </c>
      <c r="J1136" s="4">
        <f t="shared" si="36"/>
        <v>0</v>
      </c>
    </row>
    <row r="1137" spans="1:10" ht="25.5" customHeight="1">
      <c r="A1137" s="75"/>
      <c r="B1137" s="75"/>
      <c r="C1137" s="77"/>
      <c r="D1137" s="7" t="s">
        <v>57</v>
      </c>
      <c r="E1137" s="9">
        <v>1</v>
      </c>
      <c r="F1137" s="9">
        <v>1</v>
      </c>
      <c r="G1137" s="9">
        <v>1</v>
      </c>
      <c r="H1137" s="9">
        <v>1</v>
      </c>
      <c r="I1137" s="9">
        <v>1</v>
      </c>
      <c r="J1137" s="4">
        <f t="shared" si="36"/>
        <v>5</v>
      </c>
    </row>
    <row r="1138" spans="1:10" ht="25.5" customHeight="1">
      <c r="A1138" s="75"/>
      <c r="B1138" s="75"/>
      <c r="C1138" s="77"/>
      <c r="D1138" s="7" t="s">
        <v>58</v>
      </c>
      <c r="E1138" s="9">
        <v>0</v>
      </c>
      <c r="F1138" s="9">
        <v>0</v>
      </c>
      <c r="G1138" s="9">
        <v>0</v>
      </c>
      <c r="H1138" s="9">
        <v>0</v>
      </c>
      <c r="I1138" s="9">
        <v>0</v>
      </c>
      <c r="J1138" s="4">
        <f t="shared" si="36"/>
        <v>0</v>
      </c>
    </row>
    <row r="1139" spans="1:10" ht="25.5" customHeight="1">
      <c r="A1139" s="76"/>
      <c r="B1139" s="76"/>
      <c r="C1139" s="77"/>
      <c r="D1139" s="7" t="s">
        <v>59</v>
      </c>
      <c r="E1139" s="9">
        <v>0</v>
      </c>
      <c r="F1139" s="9">
        <v>0</v>
      </c>
      <c r="G1139" s="9">
        <v>0</v>
      </c>
      <c r="H1139" s="9">
        <v>0</v>
      </c>
      <c r="I1139" s="9">
        <v>0</v>
      </c>
      <c r="J1139" s="4">
        <f t="shared" si="36"/>
        <v>0</v>
      </c>
    </row>
    <row r="1140" spans="1:10" ht="25.5" customHeight="1">
      <c r="A1140" s="111">
        <v>5</v>
      </c>
      <c r="B1140" s="74" t="s">
        <v>355</v>
      </c>
      <c r="C1140" s="78" t="s">
        <v>38</v>
      </c>
      <c r="D1140" s="7" t="s">
        <v>55</v>
      </c>
      <c r="E1140" s="8">
        <f>SUM(E1141:E1144)</f>
        <v>78.8</v>
      </c>
      <c r="F1140" s="8">
        <f>SUM(F1141:F1144)</f>
        <v>80</v>
      </c>
      <c r="G1140" s="8">
        <f>SUM(G1141:G1144)</f>
        <v>82</v>
      </c>
      <c r="H1140" s="8">
        <f>SUM(H1141:H1144)</f>
        <v>82</v>
      </c>
      <c r="I1140" s="8">
        <f>SUM(I1141:I1144)</f>
        <v>82</v>
      </c>
      <c r="J1140" s="4">
        <f t="shared" si="36"/>
        <v>404.8</v>
      </c>
    </row>
    <row r="1141" spans="1:10" ht="25.5" customHeight="1">
      <c r="A1141" s="75"/>
      <c r="B1141" s="65"/>
      <c r="C1141" s="79"/>
      <c r="D1141" s="7" t="s">
        <v>56</v>
      </c>
      <c r="E1141" s="9">
        <v>0</v>
      </c>
      <c r="F1141" s="9">
        <v>0</v>
      </c>
      <c r="G1141" s="9">
        <v>0</v>
      </c>
      <c r="H1141" s="9">
        <v>0</v>
      </c>
      <c r="I1141" s="9">
        <v>0</v>
      </c>
      <c r="J1141" s="4">
        <f aca="true" t="shared" si="38" ref="J1141:J1207">SUM(E1141:I1141)</f>
        <v>0</v>
      </c>
    </row>
    <row r="1142" spans="1:10" ht="25.5" customHeight="1">
      <c r="A1142" s="75"/>
      <c r="B1142" s="65"/>
      <c r="C1142" s="79"/>
      <c r="D1142" s="7" t="s">
        <v>57</v>
      </c>
      <c r="E1142" s="9">
        <v>78.8</v>
      </c>
      <c r="F1142" s="9">
        <v>80</v>
      </c>
      <c r="G1142" s="9">
        <v>82</v>
      </c>
      <c r="H1142" s="9">
        <v>82</v>
      </c>
      <c r="I1142" s="9">
        <v>82</v>
      </c>
      <c r="J1142" s="4">
        <f t="shared" si="38"/>
        <v>404.8</v>
      </c>
    </row>
    <row r="1143" spans="1:10" ht="25.5" customHeight="1">
      <c r="A1143" s="75"/>
      <c r="B1143" s="65"/>
      <c r="C1143" s="79"/>
      <c r="D1143" s="7" t="s">
        <v>58</v>
      </c>
      <c r="E1143" s="9">
        <v>0</v>
      </c>
      <c r="F1143" s="9">
        <v>0</v>
      </c>
      <c r="G1143" s="9">
        <v>0</v>
      </c>
      <c r="H1143" s="9">
        <v>0</v>
      </c>
      <c r="I1143" s="9">
        <v>0</v>
      </c>
      <c r="J1143" s="4">
        <f t="shared" si="38"/>
        <v>0</v>
      </c>
    </row>
    <row r="1144" spans="1:10" ht="25.5" customHeight="1">
      <c r="A1144" s="76"/>
      <c r="B1144" s="66"/>
      <c r="C1144" s="80"/>
      <c r="D1144" s="7" t="s">
        <v>59</v>
      </c>
      <c r="E1144" s="9">
        <v>0</v>
      </c>
      <c r="F1144" s="9">
        <v>0</v>
      </c>
      <c r="G1144" s="9">
        <v>0</v>
      </c>
      <c r="H1144" s="9">
        <v>0</v>
      </c>
      <c r="I1144" s="9">
        <v>0</v>
      </c>
      <c r="J1144" s="4">
        <f t="shared" si="38"/>
        <v>0</v>
      </c>
    </row>
    <row r="1145" spans="1:10" ht="33.75" customHeight="1">
      <c r="A1145" s="111">
        <v>6</v>
      </c>
      <c r="B1145" s="74" t="s">
        <v>463</v>
      </c>
      <c r="C1145" s="78" t="s">
        <v>356</v>
      </c>
      <c r="D1145" s="7" t="s">
        <v>55</v>
      </c>
      <c r="E1145" s="8">
        <f>SUM(E1146:E1149)</f>
        <v>11.8</v>
      </c>
      <c r="F1145" s="8">
        <f>SUM(F1146:F1149)</f>
        <v>12</v>
      </c>
      <c r="G1145" s="8">
        <f>SUM(G1146:G1149)</f>
        <v>12</v>
      </c>
      <c r="H1145" s="8">
        <f>SUM(H1146:H1149)</f>
        <v>12</v>
      </c>
      <c r="I1145" s="8">
        <f>SUM(I1146:I1149)</f>
        <v>12</v>
      </c>
      <c r="J1145" s="4">
        <f t="shared" si="38"/>
        <v>59.8</v>
      </c>
    </row>
    <row r="1146" spans="1:10" ht="33.75" customHeight="1">
      <c r="A1146" s="75"/>
      <c r="B1146" s="75"/>
      <c r="C1146" s="79"/>
      <c r="D1146" s="7" t="s">
        <v>56</v>
      </c>
      <c r="E1146" s="9">
        <v>0</v>
      </c>
      <c r="F1146" s="9">
        <v>0</v>
      </c>
      <c r="G1146" s="9">
        <v>0</v>
      </c>
      <c r="H1146" s="9">
        <v>0</v>
      </c>
      <c r="I1146" s="9">
        <v>0</v>
      </c>
      <c r="J1146" s="4">
        <f t="shared" si="38"/>
        <v>0</v>
      </c>
    </row>
    <row r="1147" spans="1:10" ht="33.75" customHeight="1">
      <c r="A1147" s="75"/>
      <c r="B1147" s="75"/>
      <c r="C1147" s="79"/>
      <c r="D1147" s="7" t="s">
        <v>57</v>
      </c>
      <c r="E1147" s="9">
        <v>11.8</v>
      </c>
      <c r="F1147" s="9">
        <v>12</v>
      </c>
      <c r="G1147" s="9">
        <v>12</v>
      </c>
      <c r="H1147" s="9">
        <v>12</v>
      </c>
      <c r="I1147" s="9">
        <v>12</v>
      </c>
      <c r="J1147" s="4">
        <f t="shared" si="38"/>
        <v>59.8</v>
      </c>
    </row>
    <row r="1148" spans="1:10" ht="33.75" customHeight="1">
      <c r="A1148" s="75"/>
      <c r="B1148" s="75"/>
      <c r="C1148" s="79"/>
      <c r="D1148" s="7" t="s">
        <v>58</v>
      </c>
      <c r="E1148" s="9">
        <v>0</v>
      </c>
      <c r="F1148" s="9">
        <v>0</v>
      </c>
      <c r="G1148" s="9">
        <v>0</v>
      </c>
      <c r="H1148" s="9">
        <v>0</v>
      </c>
      <c r="I1148" s="9">
        <v>0</v>
      </c>
      <c r="J1148" s="4">
        <f t="shared" si="38"/>
        <v>0</v>
      </c>
    </row>
    <row r="1149" spans="1:10" ht="33.75" customHeight="1">
      <c r="A1149" s="76"/>
      <c r="B1149" s="76"/>
      <c r="C1149" s="80"/>
      <c r="D1149" s="7" t="s">
        <v>59</v>
      </c>
      <c r="E1149" s="9">
        <v>0</v>
      </c>
      <c r="F1149" s="9">
        <v>0</v>
      </c>
      <c r="G1149" s="9">
        <v>0</v>
      </c>
      <c r="H1149" s="9">
        <v>0</v>
      </c>
      <c r="I1149" s="9">
        <v>0</v>
      </c>
      <c r="J1149" s="4">
        <f t="shared" si="38"/>
        <v>0</v>
      </c>
    </row>
    <row r="1150" spans="1:10" ht="33.75" customHeight="1">
      <c r="A1150" s="111">
        <v>7</v>
      </c>
      <c r="B1150" s="74" t="s">
        <v>273</v>
      </c>
      <c r="C1150" s="77" t="s">
        <v>38</v>
      </c>
      <c r="D1150" s="7" t="s">
        <v>55</v>
      </c>
      <c r="E1150" s="8">
        <f>SUM(E1151:E1154)</f>
        <v>4.5</v>
      </c>
      <c r="F1150" s="8">
        <f>SUM(F1151:F1154)</f>
        <v>6</v>
      </c>
      <c r="G1150" s="8">
        <f>SUM(G1151:G1154)</f>
        <v>7</v>
      </c>
      <c r="H1150" s="8">
        <f>SUM(H1151:H1154)</f>
        <v>7</v>
      </c>
      <c r="I1150" s="8">
        <f>SUM(I1151:I1154)</f>
        <v>7</v>
      </c>
      <c r="J1150" s="4">
        <f t="shared" si="38"/>
        <v>31.5</v>
      </c>
    </row>
    <row r="1151" spans="1:10" ht="33.75" customHeight="1">
      <c r="A1151" s="75"/>
      <c r="B1151" s="75"/>
      <c r="C1151" s="77"/>
      <c r="D1151" s="7" t="s">
        <v>56</v>
      </c>
      <c r="E1151" s="9">
        <v>0</v>
      </c>
      <c r="F1151" s="9">
        <v>0</v>
      </c>
      <c r="G1151" s="9">
        <v>0</v>
      </c>
      <c r="H1151" s="9">
        <v>0</v>
      </c>
      <c r="I1151" s="9">
        <v>0</v>
      </c>
      <c r="J1151" s="4">
        <f t="shared" si="38"/>
        <v>0</v>
      </c>
    </row>
    <row r="1152" spans="1:10" ht="33.75" customHeight="1">
      <c r="A1152" s="75"/>
      <c r="B1152" s="75"/>
      <c r="C1152" s="77"/>
      <c r="D1152" s="7" t="s">
        <v>57</v>
      </c>
      <c r="E1152" s="9">
        <v>4.5</v>
      </c>
      <c r="F1152" s="9">
        <v>6</v>
      </c>
      <c r="G1152" s="9">
        <v>7</v>
      </c>
      <c r="H1152" s="9">
        <v>7</v>
      </c>
      <c r="I1152" s="9">
        <v>7</v>
      </c>
      <c r="J1152" s="4">
        <f t="shared" si="38"/>
        <v>31.5</v>
      </c>
    </row>
    <row r="1153" spans="1:10" ht="33.75" customHeight="1">
      <c r="A1153" s="75"/>
      <c r="B1153" s="75"/>
      <c r="C1153" s="77"/>
      <c r="D1153" s="7" t="s">
        <v>58</v>
      </c>
      <c r="E1153" s="9">
        <v>0</v>
      </c>
      <c r="F1153" s="9">
        <v>0</v>
      </c>
      <c r="G1153" s="9">
        <v>0</v>
      </c>
      <c r="H1153" s="9">
        <v>0</v>
      </c>
      <c r="I1153" s="9">
        <v>0</v>
      </c>
      <c r="J1153" s="4">
        <f t="shared" si="38"/>
        <v>0</v>
      </c>
    </row>
    <row r="1154" spans="1:10" ht="33.75" customHeight="1">
      <c r="A1154" s="76"/>
      <c r="B1154" s="76"/>
      <c r="C1154" s="77"/>
      <c r="D1154" s="7" t="s">
        <v>59</v>
      </c>
      <c r="E1154" s="9">
        <v>0</v>
      </c>
      <c r="F1154" s="9">
        <v>0</v>
      </c>
      <c r="G1154" s="9">
        <v>0</v>
      </c>
      <c r="H1154" s="9">
        <v>0</v>
      </c>
      <c r="I1154" s="9">
        <v>0</v>
      </c>
      <c r="J1154" s="4">
        <f t="shared" si="38"/>
        <v>0</v>
      </c>
    </row>
    <row r="1155" spans="1:10" ht="33.75" customHeight="1">
      <c r="A1155" s="111">
        <v>8</v>
      </c>
      <c r="B1155" s="74" t="s">
        <v>464</v>
      </c>
      <c r="C1155" s="77" t="s">
        <v>274</v>
      </c>
      <c r="D1155" s="7" t="s">
        <v>55</v>
      </c>
      <c r="E1155" s="8">
        <f>SUM(E1156:E1159)</f>
        <v>6.2</v>
      </c>
      <c r="F1155" s="8">
        <f>SUM(F1156:F1159)</f>
        <v>7</v>
      </c>
      <c r="G1155" s="8">
        <f>SUM(G1156:G1159)</f>
        <v>8.5</v>
      </c>
      <c r="H1155" s="8">
        <f>SUM(H1156:H1159)</f>
        <v>8.5</v>
      </c>
      <c r="I1155" s="8">
        <f>SUM(I1156:I1159)</f>
        <v>8.5</v>
      </c>
      <c r="J1155" s="4">
        <f t="shared" si="38"/>
        <v>38.7</v>
      </c>
    </row>
    <row r="1156" spans="1:10" ht="33.75" customHeight="1">
      <c r="A1156" s="75"/>
      <c r="B1156" s="75"/>
      <c r="C1156" s="77"/>
      <c r="D1156" s="7" t="s">
        <v>56</v>
      </c>
      <c r="E1156" s="9">
        <v>0</v>
      </c>
      <c r="F1156" s="9">
        <v>0</v>
      </c>
      <c r="G1156" s="9">
        <v>0</v>
      </c>
      <c r="H1156" s="9">
        <v>0</v>
      </c>
      <c r="I1156" s="9">
        <v>0</v>
      </c>
      <c r="J1156" s="4">
        <f t="shared" si="38"/>
        <v>0</v>
      </c>
    </row>
    <row r="1157" spans="1:10" ht="33.75" customHeight="1">
      <c r="A1157" s="75"/>
      <c r="B1157" s="75"/>
      <c r="C1157" s="77"/>
      <c r="D1157" s="7" t="s">
        <v>57</v>
      </c>
      <c r="E1157" s="9">
        <v>6.2</v>
      </c>
      <c r="F1157" s="9">
        <v>7</v>
      </c>
      <c r="G1157" s="9">
        <v>8.5</v>
      </c>
      <c r="H1157" s="9">
        <v>8.5</v>
      </c>
      <c r="I1157" s="9">
        <v>8.5</v>
      </c>
      <c r="J1157" s="4">
        <f t="shared" si="38"/>
        <v>38.7</v>
      </c>
    </row>
    <row r="1158" spans="1:10" ht="33.75" customHeight="1">
      <c r="A1158" s="75"/>
      <c r="B1158" s="75"/>
      <c r="C1158" s="77"/>
      <c r="D1158" s="7" t="s">
        <v>58</v>
      </c>
      <c r="E1158" s="9">
        <v>0</v>
      </c>
      <c r="F1158" s="9">
        <v>0</v>
      </c>
      <c r="G1158" s="9">
        <v>0</v>
      </c>
      <c r="H1158" s="9">
        <v>0</v>
      </c>
      <c r="I1158" s="9">
        <v>0</v>
      </c>
      <c r="J1158" s="4">
        <f t="shared" si="38"/>
        <v>0</v>
      </c>
    </row>
    <row r="1159" spans="1:10" ht="57" customHeight="1">
      <c r="A1159" s="76"/>
      <c r="B1159" s="76"/>
      <c r="C1159" s="77"/>
      <c r="D1159" s="7" t="s">
        <v>59</v>
      </c>
      <c r="E1159" s="9">
        <v>0</v>
      </c>
      <c r="F1159" s="9">
        <v>0</v>
      </c>
      <c r="G1159" s="9">
        <v>0</v>
      </c>
      <c r="H1159" s="9">
        <v>0</v>
      </c>
      <c r="I1159" s="9">
        <v>0</v>
      </c>
      <c r="J1159" s="4">
        <f t="shared" si="38"/>
        <v>0</v>
      </c>
    </row>
    <row r="1160" spans="1:10" ht="23.25" customHeight="1">
      <c r="A1160" s="111">
        <v>9</v>
      </c>
      <c r="B1160" s="74" t="s">
        <v>357</v>
      </c>
      <c r="C1160" s="78" t="s">
        <v>358</v>
      </c>
      <c r="D1160" s="7" t="s">
        <v>55</v>
      </c>
      <c r="E1160" s="8">
        <f>SUM(E1161:E1164)</f>
        <v>10</v>
      </c>
      <c r="F1160" s="8">
        <f>SUM(F1161:F1164)</f>
        <v>11</v>
      </c>
      <c r="G1160" s="8">
        <f>SUM(G1161:G1164)</f>
        <v>12</v>
      </c>
      <c r="H1160" s="8">
        <f>SUM(H1161:H1164)</f>
        <v>13</v>
      </c>
      <c r="I1160" s="8">
        <f>SUM(I1161:I1164)</f>
        <v>13</v>
      </c>
      <c r="J1160" s="4">
        <f t="shared" si="38"/>
        <v>59</v>
      </c>
    </row>
    <row r="1161" spans="1:10" ht="28.5" customHeight="1">
      <c r="A1161" s="75"/>
      <c r="B1161" s="65"/>
      <c r="C1161" s="79"/>
      <c r="D1161" s="7" t="s">
        <v>56</v>
      </c>
      <c r="E1161" s="9">
        <v>0</v>
      </c>
      <c r="F1161" s="9">
        <v>0</v>
      </c>
      <c r="G1161" s="9">
        <v>0</v>
      </c>
      <c r="H1161" s="9">
        <v>0</v>
      </c>
      <c r="I1161" s="9">
        <v>0</v>
      </c>
      <c r="J1161" s="4">
        <f t="shared" si="38"/>
        <v>0</v>
      </c>
    </row>
    <row r="1162" spans="1:10" ht="31.5" customHeight="1">
      <c r="A1162" s="75"/>
      <c r="B1162" s="65"/>
      <c r="C1162" s="79"/>
      <c r="D1162" s="7" t="s">
        <v>57</v>
      </c>
      <c r="E1162" s="9">
        <v>7</v>
      </c>
      <c r="F1162" s="9">
        <v>8</v>
      </c>
      <c r="G1162" s="9">
        <v>9</v>
      </c>
      <c r="H1162" s="9">
        <v>10</v>
      </c>
      <c r="I1162" s="9">
        <v>10</v>
      </c>
      <c r="J1162" s="4">
        <f t="shared" si="38"/>
        <v>44</v>
      </c>
    </row>
    <row r="1163" spans="1:10" ht="33.75" customHeight="1">
      <c r="A1163" s="75"/>
      <c r="B1163" s="65"/>
      <c r="C1163" s="79"/>
      <c r="D1163" s="7" t="s">
        <v>58</v>
      </c>
      <c r="E1163" s="9">
        <v>3</v>
      </c>
      <c r="F1163" s="9">
        <v>3</v>
      </c>
      <c r="G1163" s="9">
        <v>3</v>
      </c>
      <c r="H1163" s="9">
        <v>3</v>
      </c>
      <c r="I1163" s="9">
        <v>3</v>
      </c>
      <c r="J1163" s="4">
        <f t="shared" si="38"/>
        <v>15</v>
      </c>
    </row>
    <row r="1164" spans="1:10" ht="49.5" customHeight="1">
      <c r="A1164" s="76"/>
      <c r="B1164" s="66"/>
      <c r="C1164" s="80"/>
      <c r="D1164" s="7" t="s">
        <v>59</v>
      </c>
      <c r="E1164" s="9">
        <v>0</v>
      </c>
      <c r="F1164" s="9">
        <v>0</v>
      </c>
      <c r="G1164" s="9">
        <v>0</v>
      </c>
      <c r="H1164" s="9">
        <v>0</v>
      </c>
      <c r="I1164" s="9">
        <v>0</v>
      </c>
      <c r="J1164" s="4">
        <f t="shared" si="38"/>
        <v>0</v>
      </c>
    </row>
    <row r="1165" spans="1:10" ht="45" customHeight="1">
      <c r="A1165" s="111">
        <v>10</v>
      </c>
      <c r="B1165" s="74" t="s">
        <v>465</v>
      </c>
      <c r="C1165" s="77" t="s">
        <v>38</v>
      </c>
      <c r="D1165" s="7" t="s">
        <v>55</v>
      </c>
      <c r="E1165" s="8">
        <f>SUM(E1166:E1169)</f>
        <v>4.2</v>
      </c>
      <c r="F1165" s="8">
        <f>SUM(F1166:F1169)</f>
        <v>5</v>
      </c>
      <c r="G1165" s="8">
        <f>SUM(G1166:G1169)</f>
        <v>5</v>
      </c>
      <c r="H1165" s="8">
        <f>SUM(H1166:H1169)</f>
        <v>5</v>
      </c>
      <c r="I1165" s="8">
        <f>SUM(I1166:I1169)</f>
        <v>5</v>
      </c>
      <c r="J1165" s="4">
        <f t="shared" si="38"/>
        <v>24.2</v>
      </c>
    </row>
    <row r="1166" spans="1:10" ht="45" customHeight="1">
      <c r="A1166" s="75"/>
      <c r="B1166" s="75"/>
      <c r="C1166" s="77"/>
      <c r="D1166" s="7" t="s">
        <v>56</v>
      </c>
      <c r="E1166" s="9">
        <v>0</v>
      </c>
      <c r="F1166" s="9">
        <v>0</v>
      </c>
      <c r="G1166" s="9">
        <v>0</v>
      </c>
      <c r="H1166" s="9">
        <v>0</v>
      </c>
      <c r="I1166" s="9">
        <v>0</v>
      </c>
      <c r="J1166" s="4">
        <f t="shared" si="38"/>
        <v>0</v>
      </c>
    </row>
    <row r="1167" spans="1:10" ht="57" customHeight="1">
      <c r="A1167" s="75"/>
      <c r="B1167" s="75"/>
      <c r="C1167" s="77"/>
      <c r="D1167" s="7" t="s">
        <v>57</v>
      </c>
      <c r="E1167" s="9">
        <v>4.2</v>
      </c>
      <c r="F1167" s="9">
        <v>5</v>
      </c>
      <c r="G1167" s="9">
        <v>5</v>
      </c>
      <c r="H1167" s="9">
        <v>5</v>
      </c>
      <c r="I1167" s="9">
        <v>5</v>
      </c>
      <c r="J1167" s="4">
        <f t="shared" si="38"/>
        <v>24.2</v>
      </c>
    </row>
    <row r="1168" spans="1:10" ht="57" customHeight="1">
      <c r="A1168" s="75"/>
      <c r="B1168" s="75"/>
      <c r="C1168" s="77"/>
      <c r="D1168" s="7" t="s">
        <v>58</v>
      </c>
      <c r="E1168" s="9">
        <v>0</v>
      </c>
      <c r="F1168" s="9">
        <v>0</v>
      </c>
      <c r="G1168" s="9">
        <v>0</v>
      </c>
      <c r="H1168" s="9">
        <v>0</v>
      </c>
      <c r="I1168" s="9">
        <v>0</v>
      </c>
      <c r="J1168" s="4">
        <f t="shared" si="38"/>
        <v>0</v>
      </c>
    </row>
    <row r="1169" spans="1:10" ht="57" customHeight="1">
      <c r="A1169" s="76"/>
      <c r="B1169" s="76"/>
      <c r="C1169" s="77"/>
      <c r="D1169" s="7" t="s">
        <v>59</v>
      </c>
      <c r="E1169" s="9">
        <v>0</v>
      </c>
      <c r="F1169" s="9">
        <v>0</v>
      </c>
      <c r="G1169" s="9">
        <v>0</v>
      </c>
      <c r="H1169" s="9">
        <v>0</v>
      </c>
      <c r="I1169" s="9">
        <v>0</v>
      </c>
      <c r="J1169" s="4">
        <f t="shared" si="38"/>
        <v>0</v>
      </c>
    </row>
    <row r="1170" spans="1:10" ht="57" customHeight="1">
      <c r="A1170" s="111">
        <v>11</v>
      </c>
      <c r="B1170" s="74" t="s">
        <v>380</v>
      </c>
      <c r="C1170" s="77" t="s">
        <v>38</v>
      </c>
      <c r="D1170" s="7" t="s">
        <v>55</v>
      </c>
      <c r="E1170" s="8">
        <f>SUM(E1171:E1174)</f>
        <v>10</v>
      </c>
      <c r="F1170" s="8">
        <f>SUM(F1171:F1174)</f>
        <v>11</v>
      </c>
      <c r="G1170" s="8">
        <f>SUM(G1171:G1174)</f>
        <v>11</v>
      </c>
      <c r="H1170" s="8">
        <f>SUM(H1171:H1174)</f>
        <v>11</v>
      </c>
      <c r="I1170" s="8">
        <f>SUM(I1171:I1174)</f>
        <v>11</v>
      </c>
      <c r="J1170" s="4">
        <f t="shared" si="38"/>
        <v>54</v>
      </c>
    </row>
    <row r="1171" spans="1:10" ht="57" customHeight="1">
      <c r="A1171" s="75"/>
      <c r="B1171" s="75"/>
      <c r="C1171" s="77"/>
      <c r="D1171" s="7" t="s">
        <v>56</v>
      </c>
      <c r="E1171" s="9">
        <v>0</v>
      </c>
      <c r="F1171" s="9">
        <v>0</v>
      </c>
      <c r="G1171" s="9">
        <v>0</v>
      </c>
      <c r="H1171" s="9">
        <v>0</v>
      </c>
      <c r="I1171" s="9">
        <v>0</v>
      </c>
      <c r="J1171" s="4">
        <f t="shared" si="38"/>
        <v>0</v>
      </c>
    </row>
    <row r="1172" spans="1:10" ht="36" customHeight="1">
      <c r="A1172" s="75"/>
      <c r="B1172" s="75"/>
      <c r="C1172" s="77"/>
      <c r="D1172" s="7" t="s">
        <v>57</v>
      </c>
      <c r="E1172" s="9">
        <v>10</v>
      </c>
      <c r="F1172" s="9">
        <v>11</v>
      </c>
      <c r="G1172" s="9">
        <v>11</v>
      </c>
      <c r="H1172" s="9">
        <v>11</v>
      </c>
      <c r="I1172" s="9">
        <v>11</v>
      </c>
      <c r="J1172" s="4">
        <f t="shared" si="38"/>
        <v>54</v>
      </c>
    </row>
    <row r="1173" spans="1:10" ht="36" customHeight="1">
      <c r="A1173" s="75"/>
      <c r="B1173" s="75"/>
      <c r="C1173" s="77"/>
      <c r="D1173" s="7" t="s">
        <v>58</v>
      </c>
      <c r="E1173" s="9">
        <v>0</v>
      </c>
      <c r="F1173" s="9">
        <v>0</v>
      </c>
      <c r="G1173" s="9">
        <v>0</v>
      </c>
      <c r="H1173" s="9">
        <v>0</v>
      </c>
      <c r="I1173" s="9">
        <v>0</v>
      </c>
      <c r="J1173" s="4">
        <f t="shared" si="38"/>
        <v>0</v>
      </c>
    </row>
    <row r="1174" spans="1:10" ht="36" customHeight="1">
      <c r="A1174" s="76"/>
      <c r="B1174" s="76"/>
      <c r="C1174" s="77"/>
      <c r="D1174" s="7" t="s">
        <v>59</v>
      </c>
      <c r="E1174" s="9">
        <v>0</v>
      </c>
      <c r="F1174" s="9">
        <v>0</v>
      </c>
      <c r="G1174" s="9">
        <v>0</v>
      </c>
      <c r="H1174" s="9">
        <v>0</v>
      </c>
      <c r="I1174" s="9">
        <v>0</v>
      </c>
      <c r="J1174" s="4">
        <f t="shared" si="38"/>
        <v>0</v>
      </c>
    </row>
    <row r="1175" spans="1:10" ht="36" customHeight="1">
      <c r="A1175" s="111">
        <v>12</v>
      </c>
      <c r="B1175" s="74" t="s">
        <v>275</v>
      </c>
      <c r="C1175" s="77" t="s">
        <v>546</v>
      </c>
      <c r="D1175" s="7" t="s">
        <v>55</v>
      </c>
      <c r="E1175" s="8">
        <f>SUM(E1176:E1179)</f>
        <v>10</v>
      </c>
      <c r="F1175" s="8">
        <f>SUM(F1176:F1179)</f>
        <v>10</v>
      </c>
      <c r="G1175" s="8">
        <f>SUM(G1176:G1179)</f>
        <v>10</v>
      </c>
      <c r="H1175" s="8">
        <f>SUM(H1176:H1179)</f>
        <v>10</v>
      </c>
      <c r="I1175" s="8">
        <f>SUM(I1176:I1179)</f>
        <v>10</v>
      </c>
      <c r="J1175" s="4">
        <f t="shared" si="38"/>
        <v>50</v>
      </c>
    </row>
    <row r="1176" spans="1:10" ht="36" customHeight="1">
      <c r="A1176" s="75"/>
      <c r="B1176" s="75"/>
      <c r="C1176" s="77"/>
      <c r="D1176" s="7" t="s">
        <v>56</v>
      </c>
      <c r="E1176" s="9">
        <v>0</v>
      </c>
      <c r="F1176" s="9">
        <v>0</v>
      </c>
      <c r="G1176" s="9">
        <v>0</v>
      </c>
      <c r="H1176" s="9">
        <v>0</v>
      </c>
      <c r="I1176" s="9">
        <v>0</v>
      </c>
      <c r="J1176" s="4">
        <f t="shared" si="38"/>
        <v>0</v>
      </c>
    </row>
    <row r="1177" spans="1:10" ht="27.75" customHeight="1">
      <c r="A1177" s="75"/>
      <c r="B1177" s="75"/>
      <c r="C1177" s="77"/>
      <c r="D1177" s="7" t="s">
        <v>57</v>
      </c>
      <c r="E1177" s="9">
        <v>0</v>
      </c>
      <c r="F1177" s="9">
        <v>0</v>
      </c>
      <c r="G1177" s="9">
        <v>0</v>
      </c>
      <c r="H1177" s="9">
        <v>0</v>
      </c>
      <c r="I1177" s="9">
        <v>0</v>
      </c>
      <c r="J1177" s="4">
        <f t="shared" si="38"/>
        <v>0</v>
      </c>
    </row>
    <row r="1178" spans="1:10" ht="27.75" customHeight="1">
      <c r="A1178" s="75"/>
      <c r="B1178" s="75"/>
      <c r="C1178" s="77"/>
      <c r="D1178" s="7" t="s">
        <v>58</v>
      </c>
      <c r="E1178" s="9">
        <v>0</v>
      </c>
      <c r="F1178" s="9">
        <v>0</v>
      </c>
      <c r="G1178" s="9">
        <v>0</v>
      </c>
      <c r="H1178" s="9">
        <v>0</v>
      </c>
      <c r="I1178" s="9">
        <v>0</v>
      </c>
      <c r="J1178" s="4">
        <f t="shared" si="38"/>
        <v>0</v>
      </c>
    </row>
    <row r="1179" spans="1:10" ht="117.75" customHeight="1">
      <c r="A1179" s="76"/>
      <c r="B1179" s="76"/>
      <c r="C1179" s="77"/>
      <c r="D1179" s="7" t="s">
        <v>59</v>
      </c>
      <c r="E1179" s="9">
        <v>10</v>
      </c>
      <c r="F1179" s="9">
        <v>10</v>
      </c>
      <c r="G1179" s="9">
        <v>10</v>
      </c>
      <c r="H1179" s="9">
        <v>10</v>
      </c>
      <c r="I1179" s="9">
        <v>10</v>
      </c>
      <c r="J1179" s="4">
        <f t="shared" si="38"/>
        <v>50</v>
      </c>
    </row>
    <row r="1180" spans="1:10" ht="27.75" customHeight="1">
      <c r="A1180" s="111">
        <v>13</v>
      </c>
      <c r="B1180" s="74" t="s">
        <v>217</v>
      </c>
      <c r="C1180" s="77" t="s">
        <v>39</v>
      </c>
      <c r="D1180" s="7" t="s">
        <v>55</v>
      </c>
      <c r="E1180" s="8">
        <f>SUM(E1181:E1184)</f>
        <v>15</v>
      </c>
      <c r="F1180" s="8">
        <f>SUM(F1181:F1184)</f>
        <v>15</v>
      </c>
      <c r="G1180" s="8">
        <f>SUM(G1181:G1184)</f>
        <v>15</v>
      </c>
      <c r="H1180" s="8">
        <f>SUM(H1181:H1184)</f>
        <v>15</v>
      </c>
      <c r="I1180" s="8">
        <f>SUM(I1181:I1184)</f>
        <v>15</v>
      </c>
      <c r="J1180" s="4">
        <f t="shared" si="38"/>
        <v>75</v>
      </c>
    </row>
    <row r="1181" spans="1:10" ht="27.75" customHeight="1">
      <c r="A1181" s="75"/>
      <c r="B1181" s="75"/>
      <c r="C1181" s="77"/>
      <c r="D1181" s="7" t="s">
        <v>56</v>
      </c>
      <c r="E1181" s="9">
        <v>0</v>
      </c>
      <c r="F1181" s="9">
        <v>0</v>
      </c>
      <c r="G1181" s="9">
        <v>0</v>
      </c>
      <c r="H1181" s="9">
        <v>0</v>
      </c>
      <c r="I1181" s="9">
        <v>0</v>
      </c>
      <c r="J1181" s="4">
        <f t="shared" si="38"/>
        <v>0</v>
      </c>
    </row>
    <row r="1182" spans="1:10" ht="27.75" customHeight="1">
      <c r="A1182" s="75"/>
      <c r="B1182" s="75"/>
      <c r="C1182" s="77"/>
      <c r="D1182" s="7" t="s">
        <v>57</v>
      </c>
      <c r="E1182" s="9">
        <v>0</v>
      </c>
      <c r="F1182" s="9">
        <v>0</v>
      </c>
      <c r="G1182" s="9">
        <v>0</v>
      </c>
      <c r="H1182" s="9">
        <v>0</v>
      </c>
      <c r="I1182" s="9">
        <v>0</v>
      </c>
      <c r="J1182" s="4">
        <f t="shared" si="38"/>
        <v>0</v>
      </c>
    </row>
    <row r="1183" spans="1:10" ht="27.75" customHeight="1">
      <c r="A1183" s="75"/>
      <c r="B1183" s="75"/>
      <c r="C1183" s="77"/>
      <c r="D1183" s="7" t="s">
        <v>58</v>
      </c>
      <c r="E1183" s="9">
        <v>0</v>
      </c>
      <c r="F1183" s="9">
        <v>0</v>
      </c>
      <c r="G1183" s="9">
        <v>0</v>
      </c>
      <c r="H1183" s="9">
        <v>0</v>
      </c>
      <c r="I1183" s="9">
        <v>0</v>
      </c>
      <c r="J1183" s="4">
        <f t="shared" si="38"/>
        <v>0</v>
      </c>
    </row>
    <row r="1184" spans="1:10" ht="60" customHeight="1">
      <c r="A1184" s="76"/>
      <c r="B1184" s="76"/>
      <c r="C1184" s="77"/>
      <c r="D1184" s="7" t="s">
        <v>59</v>
      </c>
      <c r="E1184" s="9">
        <v>15</v>
      </c>
      <c r="F1184" s="9">
        <v>15</v>
      </c>
      <c r="G1184" s="9">
        <v>15</v>
      </c>
      <c r="H1184" s="9">
        <v>15</v>
      </c>
      <c r="I1184" s="9">
        <v>15</v>
      </c>
      <c r="J1184" s="4">
        <f t="shared" si="38"/>
        <v>75</v>
      </c>
    </row>
    <row r="1185" spans="1:10" ht="27.75" customHeight="1">
      <c r="A1185" s="111">
        <v>14</v>
      </c>
      <c r="B1185" s="74" t="s">
        <v>466</v>
      </c>
      <c r="C1185" s="77" t="s">
        <v>272</v>
      </c>
      <c r="D1185" s="7" t="s">
        <v>55</v>
      </c>
      <c r="E1185" s="8">
        <f>SUM(E1186:E1189)</f>
        <v>8.2</v>
      </c>
      <c r="F1185" s="8">
        <f>SUM(F1186:F1189)</f>
        <v>8.5</v>
      </c>
      <c r="G1185" s="8">
        <f>SUM(G1186:G1189)</f>
        <v>8.5</v>
      </c>
      <c r="H1185" s="8">
        <f>SUM(H1186:H1189)</f>
        <v>8.5</v>
      </c>
      <c r="I1185" s="8">
        <f>SUM(I1186:I1189)</f>
        <v>8.5</v>
      </c>
      <c r="J1185" s="4">
        <f t="shared" si="38"/>
        <v>42.2</v>
      </c>
    </row>
    <row r="1186" spans="1:10" ht="27.75" customHeight="1">
      <c r="A1186" s="75"/>
      <c r="B1186" s="75"/>
      <c r="C1186" s="77"/>
      <c r="D1186" s="7" t="s">
        <v>56</v>
      </c>
      <c r="E1186" s="9">
        <v>0</v>
      </c>
      <c r="F1186" s="9">
        <v>0</v>
      </c>
      <c r="G1186" s="9">
        <v>0</v>
      </c>
      <c r="H1186" s="9">
        <v>0</v>
      </c>
      <c r="I1186" s="9">
        <v>0</v>
      </c>
      <c r="J1186" s="4">
        <f t="shared" si="38"/>
        <v>0</v>
      </c>
    </row>
    <row r="1187" spans="1:10" ht="27.75" customHeight="1">
      <c r="A1187" s="75"/>
      <c r="B1187" s="75"/>
      <c r="C1187" s="77"/>
      <c r="D1187" s="7" t="s">
        <v>57</v>
      </c>
      <c r="E1187" s="9">
        <v>8.2</v>
      </c>
      <c r="F1187" s="9">
        <v>8.5</v>
      </c>
      <c r="G1187" s="9">
        <v>8.5</v>
      </c>
      <c r="H1187" s="9">
        <v>8.5</v>
      </c>
      <c r="I1187" s="9">
        <v>8.5</v>
      </c>
      <c r="J1187" s="4">
        <f t="shared" si="38"/>
        <v>42.2</v>
      </c>
    </row>
    <row r="1188" spans="1:10" ht="27.75" customHeight="1">
      <c r="A1188" s="75"/>
      <c r="B1188" s="75"/>
      <c r="C1188" s="77"/>
      <c r="D1188" s="7" t="s">
        <v>58</v>
      </c>
      <c r="E1188" s="9">
        <v>0</v>
      </c>
      <c r="F1188" s="9">
        <v>0</v>
      </c>
      <c r="G1188" s="9">
        <v>0</v>
      </c>
      <c r="H1188" s="9">
        <v>0</v>
      </c>
      <c r="I1188" s="9">
        <v>0</v>
      </c>
      <c r="J1188" s="4">
        <f t="shared" si="38"/>
        <v>0</v>
      </c>
    </row>
    <row r="1189" spans="1:10" ht="27.75" customHeight="1">
      <c r="A1189" s="76"/>
      <c r="B1189" s="76"/>
      <c r="C1189" s="77"/>
      <c r="D1189" s="7" t="s">
        <v>59</v>
      </c>
      <c r="E1189" s="9">
        <v>0</v>
      </c>
      <c r="F1189" s="9">
        <v>0</v>
      </c>
      <c r="G1189" s="9">
        <v>0</v>
      </c>
      <c r="H1189" s="9">
        <v>0</v>
      </c>
      <c r="I1189" s="9">
        <v>0</v>
      </c>
      <c r="J1189" s="4">
        <f t="shared" si="38"/>
        <v>0</v>
      </c>
    </row>
    <row r="1190" spans="1:10" ht="27.75" customHeight="1">
      <c r="A1190" s="111">
        <v>15</v>
      </c>
      <c r="B1190" s="74" t="s">
        <v>276</v>
      </c>
      <c r="C1190" s="77" t="s">
        <v>38</v>
      </c>
      <c r="D1190" s="7" t="s">
        <v>55</v>
      </c>
      <c r="E1190" s="8">
        <f>SUM(E1191:E1194)</f>
        <v>584.9</v>
      </c>
      <c r="F1190" s="8">
        <f>SUM(F1191:F1194)</f>
        <v>617</v>
      </c>
      <c r="G1190" s="8">
        <f>SUM(G1191:G1194)</f>
        <v>652.2</v>
      </c>
      <c r="H1190" s="8">
        <f>SUM(H1191:H1194)</f>
        <v>688</v>
      </c>
      <c r="I1190" s="8">
        <f>SUM(I1191:I1194)</f>
        <v>727</v>
      </c>
      <c r="J1190" s="4">
        <f t="shared" si="38"/>
        <v>3269.1000000000004</v>
      </c>
    </row>
    <row r="1191" spans="1:10" ht="27.75" customHeight="1">
      <c r="A1191" s="75"/>
      <c r="B1191" s="75"/>
      <c r="C1191" s="77"/>
      <c r="D1191" s="7" t="s">
        <v>56</v>
      </c>
      <c r="E1191" s="9">
        <v>0</v>
      </c>
      <c r="F1191" s="9">
        <v>0</v>
      </c>
      <c r="G1191" s="9">
        <v>0</v>
      </c>
      <c r="H1191" s="9">
        <v>0</v>
      </c>
      <c r="I1191" s="9">
        <v>0</v>
      </c>
      <c r="J1191" s="4">
        <f t="shared" si="38"/>
        <v>0</v>
      </c>
    </row>
    <row r="1192" spans="1:10" ht="27.75" customHeight="1">
      <c r="A1192" s="75"/>
      <c r="B1192" s="75"/>
      <c r="C1192" s="77"/>
      <c r="D1192" s="7" t="s">
        <v>57</v>
      </c>
      <c r="E1192" s="9">
        <v>584.9</v>
      </c>
      <c r="F1192" s="9">
        <v>617</v>
      </c>
      <c r="G1192" s="9">
        <v>652.2</v>
      </c>
      <c r="H1192" s="9">
        <v>688</v>
      </c>
      <c r="I1192" s="9">
        <v>727</v>
      </c>
      <c r="J1192" s="4">
        <f t="shared" si="38"/>
        <v>3269.1000000000004</v>
      </c>
    </row>
    <row r="1193" spans="1:10" ht="28.5" customHeight="1">
      <c r="A1193" s="75"/>
      <c r="B1193" s="75"/>
      <c r="C1193" s="77"/>
      <c r="D1193" s="7" t="s">
        <v>58</v>
      </c>
      <c r="E1193" s="9">
        <v>0</v>
      </c>
      <c r="F1193" s="9">
        <v>0</v>
      </c>
      <c r="G1193" s="9">
        <v>0</v>
      </c>
      <c r="H1193" s="9">
        <v>0</v>
      </c>
      <c r="I1193" s="9">
        <v>0</v>
      </c>
      <c r="J1193" s="4">
        <f t="shared" si="38"/>
        <v>0</v>
      </c>
    </row>
    <row r="1194" spans="1:10" ht="28.5" customHeight="1">
      <c r="A1194" s="76"/>
      <c r="B1194" s="76"/>
      <c r="C1194" s="77"/>
      <c r="D1194" s="7" t="s">
        <v>59</v>
      </c>
      <c r="E1194" s="9">
        <v>0</v>
      </c>
      <c r="F1194" s="9">
        <v>0</v>
      </c>
      <c r="G1194" s="9">
        <v>0</v>
      </c>
      <c r="H1194" s="9">
        <v>0</v>
      </c>
      <c r="I1194" s="9">
        <v>0</v>
      </c>
      <c r="J1194" s="4">
        <f t="shared" si="38"/>
        <v>0</v>
      </c>
    </row>
    <row r="1195" spans="1:10" ht="25.5" customHeight="1">
      <c r="A1195" s="111">
        <v>16</v>
      </c>
      <c r="B1195" s="74" t="s">
        <v>277</v>
      </c>
      <c r="C1195" s="77" t="s">
        <v>38</v>
      </c>
      <c r="D1195" s="7" t="s">
        <v>55</v>
      </c>
      <c r="E1195" s="8">
        <f>SUM(E1196:E1199)</f>
        <v>995.5</v>
      </c>
      <c r="F1195" s="8">
        <f>SUM(F1196:F1199)</f>
        <v>1051</v>
      </c>
      <c r="G1195" s="8">
        <f>SUM(G1196:G1199)</f>
        <v>1110</v>
      </c>
      <c r="H1195" s="8">
        <f>SUM(H1196:H1199)</f>
        <v>1172</v>
      </c>
      <c r="I1195" s="8">
        <f>SUM(I1196:I1199)</f>
        <v>1237</v>
      </c>
      <c r="J1195" s="4">
        <f t="shared" si="38"/>
        <v>5565.5</v>
      </c>
    </row>
    <row r="1196" spans="1:10" ht="25.5" customHeight="1">
      <c r="A1196" s="75"/>
      <c r="B1196" s="75"/>
      <c r="C1196" s="77"/>
      <c r="D1196" s="7" t="s">
        <v>56</v>
      </c>
      <c r="E1196" s="9">
        <v>0</v>
      </c>
      <c r="F1196" s="9">
        <v>0</v>
      </c>
      <c r="G1196" s="9">
        <v>0</v>
      </c>
      <c r="H1196" s="9">
        <v>0</v>
      </c>
      <c r="I1196" s="9">
        <v>0</v>
      </c>
      <c r="J1196" s="4">
        <f t="shared" si="38"/>
        <v>0</v>
      </c>
    </row>
    <row r="1197" spans="1:10" ht="25.5" customHeight="1">
      <c r="A1197" s="75"/>
      <c r="B1197" s="75"/>
      <c r="C1197" s="77"/>
      <c r="D1197" s="7" t="s">
        <v>57</v>
      </c>
      <c r="E1197" s="9">
        <v>995.5</v>
      </c>
      <c r="F1197" s="9">
        <v>1051</v>
      </c>
      <c r="G1197" s="9">
        <v>1110</v>
      </c>
      <c r="H1197" s="9">
        <v>1172</v>
      </c>
      <c r="I1197" s="9">
        <v>1237</v>
      </c>
      <c r="J1197" s="4">
        <f t="shared" si="38"/>
        <v>5565.5</v>
      </c>
    </row>
    <row r="1198" spans="1:10" ht="25.5" customHeight="1">
      <c r="A1198" s="75"/>
      <c r="B1198" s="75"/>
      <c r="C1198" s="77"/>
      <c r="D1198" s="7" t="s">
        <v>58</v>
      </c>
      <c r="E1198" s="9">
        <v>0</v>
      </c>
      <c r="F1198" s="9">
        <v>0</v>
      </c>
      <c r="G1198" s="9">
        <v>0</v>
      </c>
      <c r="H1198" s="9">
        <v>0</v>
      </c>
      <c r="I1198" s="9">
        <v>0</v>
      </c>
      <c r="J1198" s="4">
        <f t="shared" si="38"/>
        <v>0</v>
      </c>
    </row>
    <row r="1199" spans="1:10" ht="25.5" customHeight="1">
      <c r="A1199" s="76"/>
      <c r="B1199" s="76"/>
      <c r="C1199" s="77"/>
      <c r="D1199" s="7" t="s">
        <v>59</v>
      </c>
      <c r="E1199" s="9">
        <v>0</v>
      </c>
      <c r="F1199" s="9">
        <v>0</v>
      </c>
      <c r="G1199" s="9">
        <v>0</v>
      </c>
      <c r="H1199" s="9">
        <v>0</v>
      </c>
      <c r="I1199" s="9">
        <v>0</v>
      </c>
      <c r="J1199" s="4">
        <f t="shared" si="38"/>
        <v>0</v>
      </c>
    </row>
    <row r="1200" spans="1:10" ht="20.25" customHeight="1">
      <c r="A1200" s="86" t="s">
        <v>27</v>
      </c>
      <c r="B1200" s="114"/>
      <c r="C1200" s="114"/>
      <c r="D1200" s="115"/>
      <c r="E1200" s="8">
        <v>1812.6</v>
      </c>
      <c r="F1200" s="8">
        <v>1913</v>
      </c>
      <c r="G1200" s="8">
        <v>2018.7</v>
      </c>
      <c r="H1200" s="8">
        <v>2122.5</v>
      </c>
      <c r="I1200" s="8">
        <v>2226.5</v>
      </c>
      <c r="J1200" s="4">
        <f t="shared" si="38"/>
        <v>10093.3</v>
      </c>
    </row>
    <row r="1201" spans="1:10" ht="28.5" customHeight="1">
      <c r="A1201" s="25"/>
      <c r="B1201" s="26"/>
      <c r="C1201" s="26"/>
      <c r="D1201" s="27" t="s">
        <v>56</v>
      </c>
      <c r="E1201" s="28">
        <f>E1121+E1126+E1131+E1136+E1141+E1146+E1151+E1156+E1161+E1166+E1171+E1176+E1181+E1186+E1191+E1196</f>
        <v>0</v>
      </c>
      <c r="F1201" s="28">
        <f>F1121+F1126+F1131+F1136+F1141+F1146+F1151+F1156+F1161+F1166+F1171+F1176+F1181+F1186+F1191+F1196</f>
        <v>0</v>
      </c>
      <c r="G1201" s="28">
        <f>G1121+G1126+G1131+G1136+G1141+G1146+G1151+G1156+G1161+G1166+G1171+G1176+G1181+G1186+G1191+G1196</f>
        <v>0</v>
      </c>
      <c r="H1201" s="28">
        <f>H1121+H1126+H1131+H1136+H1141+H1146+H1151+H1156+H1161+H1166+H1171+H1176+H1181+H1186+H1191+H1196</f>
        <v>0</v>
      </c>
      <c r="I1201" s="28">
        <f>I1121+I1126+I1131+I1136+I1141+I1146+I1151+I1156+I1161+I1166+I1171+I1176+I1181+I1186+I1191+I1196</f>
        <v>0</v>
      </c>
      <c r="J1201" s="4">
        <f t="shared" si="38"/>
        <v>0</v>
      </c>
    </row>
    <row r="1202" spans="1:10" ht="28.5" customHeight="1">
      <c r="A1202" s="29"/>
      <c r="B1202" s="30"/>
      <c r="C1202" s="30"/>
      <c r="D1202" s="31" t="s">
        <v>57</v>
      </c>
      <c r="E1202" s="28">
        <f aca="true" t="shared" si="39" ref="E1202:I1204">E1122+E1127+E1132+E1137+E1142+E1147+E1152+E1157+E1162+E1167+E1172+E1177+E1182+E1187+E1192+E1197</f>
        <v>1780.1</v>
      </c>
      <c r="F1202" s="28">
        <f t="shared" si="39"/>
        <v>1880.5</v>
      </c>
      <c r="G1202" s="28">
        <f t="shared" si="39"/>
        <v>1986.2</v>
      </c>
      <c r="H1202" s="28">
        <f t="shared" si="39"/>
        <v>2090</v>
      </c>
      <c r="I1202" s="28">
        <f t="shared" si="39"/>
        <v>2194</v>
      </c>
      <c r="J1202" s="4">
        <f t="shared" si="38"/>
        <v>9930.8</v>
      </c>
    </row>
    <row r="1203" spans="1:10" ht="28.5" customHeight="1">
      <c r="A1203" s="29"/>
      <c r="B1203" s="30"/>
      <c r="C1203" s="30"/>
      <c r="D1203" s="31" t="s">
        <v>58</v>
      </c>
      <c r="E1203" s="28">
        <f t="shared" si="39"/>
        <v>4.5</v>
      </c>
      <c r="F1203" s="28">
        <f t="shared" si="39"/>
        <v>4.5</v>
      </c>
      <c r="G1203" s="28">
        <f t="shared" si="39"/>
        <v>4.5</v>
      </c>
      <c r="H1203" s="28">
        <f t="shared" si="39"/>
        <v>4.5</v>
      </c>
      <c r="I1203" s="28">
        <f t="shared" si="39"/>
        <v>4.5</v>
      </c>
      <c r="J1203" s="4">
        <f t="shared" si="38"/>
        <v>22.5</v>
      </c>
    </row>
    <row r="1204" spans="1:10" ht="28.5" customHeight="1">
      <c r="A1204" s="29"/>
      <c r="B1204" s="30"/>
      <c r="C1204" s="30"/>
      <c r="D1204" s="31" t="s">
        <v>59</v>
      </c>
      <c r="E1204" s="28">
        <f t="shared" si="39"/>
        <v>28</v>
      </c>
      <c r="F1204" s="28">
        <f t="shared" si="39"/>
        <v>28</v>
      </c>
      <c r="G1204" s="28">
        <f t="shared" si="39"/>
        <v>28</v>
      </c>
      <c r="H1204" s="28">
        <f t="shared" si="39"/>
        <v>28</v>
      </c>
      <c r="I1204" s="28">
        <f t="shared" si="39"/>
        <v>28</v>
      </c>
      <c r="J1204" s="4">
        <f t="shared" si="38"/>
        <v>140</v>
      </c>
    </row>
    <row r="1205" spans="1:10" ht="28.5" customHeight="1">
      <c r="A1205" s="32" t="s">
        <v>517</v>
      </c>
      <c r="B1205" s="33"/>
      <c r="C1205" s="33"/>
      <c r="D1205" s="33"/>
      <c r="E1205" s="33"/>
      <c r="F1205" s="33"/>
      <c r="G1205" s="33"/>
      <c r="H1205" s="33"/>
      <c r="I1205" s="33"/>
      <c r="J1205" s="4"/>
    </row>
    <row r="1206" spans="1:10" ht="28.5" customHeight="1">
      <c r="A1206" s="111">
        <v>1</v>
      </c>
      <c r="B1206" s="74" t="s">
        <v>278</v>
      </c>
      <c r="C1206" s="77" t="s">
        <v>218</v>
      </c>
      <c r="D1206" s="7" t="s">
        <v>55</v>
      </c>
      <c r="E1206" s="8">
        <f>SUM(E1207:E1210)</f>
        <v>10</v>
      </c>
      <c r="F1206" s="8">
        <f>SUM(F1207:F1210)</f>
        <v>10</v>
      </c>
      <c r="G1206" s="8">
        <f>SUM(G1207:G1210)</f>
        <v>11</v>
      </c>
      <c r="H1206" s="8">
        <f>SUM(H1207:H1210)</f>
        <v>11</v>
      </c>
      <c r="I1206" s="8">
        <f>SUM(I1207:I1210)</f>
        <v>11</v>
      </c>
      <c r="J1206" s="4">
        <f t="shared" si="38"/>
        <v>53</v>
      </c>
    </row>
    <row r="1207" spans="1:10" ht="28.5" customHeight="1">
      <c r="A1207" s="75"/>
      <c r="B1207" s="75"/>
      <c r="C1207" s="77"/>
      <c r="D1207" s="7" t="s">
        <v>56</v>
      </c>
      <c r="E1207" s="9">
        <v>0</v>
      </c>
      <c r="F1207" s="9">
        <v>0</v>
      </c>
      <c r="G1207" s="9">
        <v>0</v>
      </c>
      <c r="H1207" s="9">
        <v>0</v>
      </c>
      <c r="I1207" s="9">
        <v>0</v>
      </c>
      <c r="J1207" s="4">
        <f t="shared" si="38"/>
        <v>0</v>
      </c>
    </row>
    <row r="1208" spans="1:10" ht="28.5" customHeight="1">
      <c r="A1208" s="75"/>
      <c r="B1208" s="75"/>
      <c r="C1208" s="77"/>
      <c r="D1208" s="7" t="s">
        <v>57</v>
      </c>
      <c r="E1208" s="9">
        <v>8</v>
      </c>
      <c r="F1208" s="9">
        <v>8</v>
      </c>
      <c r="G1208" s="9">
        <v>8</v>
      </c>
      <c r="H1208" s="9">
        <v>8</v>
      </c>
      <c r="I1208" s="9">
        <v>8</v>
      </c>
      <c r="J1208" s="4">
        <f aca="true" t="shared" si="40" ref="J1208:J1271">SUM(E1208:I1208)</f>
        <v>40</v>
      </c>
    </row>
    <row r="1209" spans="1:10" ht="30" customHeight="1">
      <c r="A1209" s="75"/>
      <c r="B1209" s="75"/>
      <c r="C1209" s="77"/>
      <c r="D1209" s="7" t="s">
        <v>58</v>
      </c>
      <c r="E1209" s="9">
        <v>2</v>
      </c>
      <c r="F1209" s="9">
        <v>2</v>
      </c>
      <c r="G1209" s="9">
        <v>3</v>
      </c>
      <c r="H1209" s="9">
        <v>3</v>
      </c>
      <c r="I1209" s="9">
        <v>3</v>
      </c>
      <c r="J1209" s="4">
        <f t="shared" si="40"/>
        <v>13</v>
      </c>
    </row>
    <row r="1210" spans="1:10" ht="72.75" customHeight="1">
      <c r="A1210" s="76"/>
      <c r="B1210" s="76"/>
      <c r="C1210" s="77"/>
      <c r="D1210" s="7" t="s">
        <v>59</v>
      </c>
      <c r="E1210" s="9">
        <v>0</v>
      </c>
      <c r="F1210" s="9">
        <v>0</v>
      </c>
      <c r="G1210" s="9">
        <v>0</v>
      </c>
      <c r="H1210" s="9">
        <v>0</v>
      </c>
      <c r="I1210" s="9">
        <v>0</v>
      </c>
      <c r="J1210" s="4">
        <f t="shared" si="40"/>
        <v>0</v>
      </c>
    </row>
    <row r="1211" spans="1:10" ht="30" customHeight="1">
      <c r="A1211" s="111">
        <v>2</v>
      </c>
      <c r="B1211" s="74" t="s">
        <v>467</v>
      </c>
      <c r="C1211" s="77" t="s">
        <v>233</v>
      </c>
      <c r="D1211" s="7" t="s">
        <v>55</v>
      </c>
      <c r="E1211" s="8">
        <f>SUM(E1212:E1215)</f>
        <v>2</v>
      </c>
      <c r="F1211" s="8">
        <f>SUM(F1212:F1215)</f>
        <v>0</v>
      </c>
      <c r="G1211" s="8">
        <f>SUM(G1212:G1215)</f>
        <v>0</v>
      </c>
      <c r="H1211" s="8">
        <f>SUM(H1212:H1215)</f>
        <v>0</v>
      </c>
      <c r="I1211" s="8">
        <f>SUM(I1212:I1215)</f>
        <v>0</v>
      </c>
      <c r="J1211" s="4">
        <f t="shared" si="40"/>
        <v>2</v>
      </c>
    </row>
    <row r="1212" spans="1:10" ht="30" customHeight="1">
      <c r="A1212" s="75"/>
      <c r="B1212" s="75"/>
      <c r="C1212" s="77"/>
      <c r="D1212" s="7" t="s">
        <v>56</v>
      </c>
      <c r="E1212" s="9">
        <v>0</v>
      </c>
      <c r="F1212" s="9">
        <v>0</v>
      </c>
      <c r="G1212" s="9">
        <v>0</v>
      </c>
      <c r="H1212" s="9">
        <v>0</v>
      </c>
      <c r="I1212" s="9">
        <v>0</v>
      </c>
      <c r="J1212" s="4">
        <f t="shared" si="40"/>
        <v>0</v>
      </c>
    </row>
    <row r="1213" spans="1:10" ht="30" customHeight="1">
      <c r="A1213" s="75"/>
      <c r="B1213" s="75"/>
      <c r="C1213" s="77"/>
      <c r="D1213" s="7" t="s">
        <v>57</v>
      </c>
      <c r="E1213" s="9">
        <v>2</v>
      </c>
      <c r="F1213" s="9">
        <v>0</v>
      </c>
      <c r="G1213" s="9">
        <v>0</v>
      </c>
      <c r="H1213" s="9">
        <v>0</v>
      </c>
      <c r="I1213" s="9">
        <v>0</v>
      </c>
      <c r="J1213" s="4">
        <f t="shared" si="40"/>
        <v>2</v>
      </c>
    </row>
    <row r="1214" spans="1:10" ht="30" customHeight="1">
      <c r="A1214" s="75"/>
      <c r="B1214" s="75"/>
      <c r="C1214" s="77"/>
      <c r="D1214" s="7" t="s">
        <v>58</v>
      </c>
      <c r="E1214" s="9">
        <v>0</v>
      </c>
      <c r="F1214" s="9">
        <v>0</v>
      </c>
      <c r="G1214" s="9">
        <v>0</v>
      </c>
      <c r="H1214" s="9">
        <v>0</v>
      </c>
      <c r="I1214" s="9">
        <v>0</v>
      </c>
      <c r="J1214" s="4">
        <f t="shared" si="40"/>
        <v>0</v>
      </c>
    </row>
    <row r="1215" spans="1:10" ht="30" customHeight="1">
      <c r="A1215" s="76"/>
      <c r="B1215" s="76"/>
      <c r="C1215" s="77"/>
      <c r="D1215" s="7" t="s">
        <v>59</v>
      </c>
      <c r="E1215" s="9">
        <v>0</v>
      </c>
      <c r="F1215" s="9">
        <v>0</v>
      </c>
      <c r="G1215" s="9">
        <v>0</v>
      </c>
      <c r="H1215" s="9">
        <v>0</v>
      </c>
      <c r="I1215" s="9">
        <v>0</v>
      </c>
      <c r="J1215" s="4">
        <f t="shared" si="40"/>
        <v>0</v>
      </c>
    </row>
    <row r="1216" spans="1:10" ht="30" customHeight="1">
      <c r="A1216" s="111">
        <v>3</v>
      </c>
      <c r="B1216" s="74" t="s">
        <v>381</v>
      </c>
      <c r="C1216" s="77" t="s">
        <v>234</v>
      </c>
      <c r="D1216" s="7" t="s">
        <v>55</v>
      </c>
      <c r="E1216" s="8">
        <f>SUM(E1217:E1220)</f>
        <v>4</v>
      </c>
      <c r="F1216" s="8">
        <f>SUM(F1217:F1220)</f>
        <v>4</v>
      </c>
      <c r="G1216" s="8">
        <f>SUM(G1217:G1220)</f>
        <v>4</v>
      </c>
      <c r="H1216" s="8">
        <f>SUM(H1217:H1220)</f>
        <v>5</v>
      </c>
      <c r="I1216" s="8">
        <f>SUM(I1217:I1220)</f>
        <v>5</v>
      </c>
      <c r="J1216" s="4">
        <f t="shared" si="40"/>
        <v>22</v>
      </c>
    </row>
    <row r="1217" spans="1:10" ht="30" customHeight="1">
      <c r="A1217" s="75"/>
      <c r="B1217" s="75"/>
      <c r="C1217" s="77"/>
      <c r="D1217" s="7" t="s">
        <v>56</v>
      </c>
      <c r="E1217" s="9">
        <v>0</v>
      </c>
      <c r="F1217" s="9">
        <v>0</v>
      </c>
      <c r="G1217" s="9">
        <v>0</v>
      </c>
      <c r="H1217" s="9">
        <v>0</v>
      </c>
      <c r="I1217" s="9">
        <v>0</v>
      </c>
      <c r="J1217" s="4">
        <f t="shared" si="40"/>
        <v>0</v>
      </c>
    </row>
    <row r="1218" spans="1:10" ht="30" customHeight="1">
      <c r="A1218" s="75"/>
      <c r="B1218" s="75"/>
      <c r="C1218" s="77"/>
      <c r="D1218" s="7" t="s">
        <v>57</v>
      </c>
      <c r="E1218" s="9">
        <v>3</v>
      </c>
      <c r="F1218" s="9">
        <v>3</v>
      </c>
      <c r="G1218" s="9">
        <v>3</v>
      </c>
      <c r="H1218" s="9">
        <v>4</v>
      </c>
      <c r="I1218" s="9">
        <v>4</v>
      </c>
      <c r="J1218" s="4">
        <f t="shared" si="40"/>
        <v>17</v>
      </c>
    </row>
    <row r="1219" spans="1:10" ht="38.25" customHeight="1">
      <c r="A1219" s="75"/>
      <c r="B1219" s="75"/>
      <c r="C1219" s="77"/>
      <c r="D1219" s="7" t="s">
        <v>58</v>
      </c>
      <c r="E1219" s="9">
        <v>0</v>
      </c>
      <c r="F1219" s="9">
        <v>0</v>
      </c>
      <c r="G1219" s="9">
        <v>0</v>
      </c>
      <c r="H1219" s="9">
        <v>0</v>
      </c>
      <c r="I1219" s="9">
        <v>0</v>
      </c>
      <c r="J1219" s="4">
        <f t="shared" si="40"/>
        <v>0</v>
      </c>
    </row>
    <row r="1220" spans="1:10" ht="39" customHeight="1">
      <c r="A1220" s="76"/>
      <c r="B1220" s="76"/>
      <c r="C1220" s="77"/>
      <c r="D1220" s="7" t="s">
        <v>59</v>
      </c>
      <c r="E1220" s="9">
        <v>1</v>
      </c>
      <c r="F1220" s="9">
        <v>1</v>
      </c>
      <c r="G1220" s="9">
        <v>1</v>
      </c>
      <c r="H1220" s="9">
        <v>1</v>
      </c>
      <c r="I1220" s="9">
        <v>1</v>
      </c>
      <c r="J1220" s="4">
        <f t="shared" si="40"/>
        <v>5</v>
      </c>
    </row>
    <row r="1221" spans="1:10" ht="30" customHeight="1">
      <c r="A1221" s="111">
        <v>4</v>
      </c>
      <c r="B1221" s="74" t="s">
        <v>476</v>
      </c>
      <c r="C1221" s="77" t="s">
        <v>234</v>
      </c>
      <c r="D1221" s="7" t="s">
        <v>55</v>
      </c>
      <c r="E1221" s="8">
        <f>SUM(E1222:E1225)</f>
        <v>3</v>
      </c>
      <c r="F1221" s="8">
        <f>SUM(F1222:F1225)</f>
        <v>3</v>
      </c>
      <c r="G1221" s="8">
        <f>SUM(G1222:G1225)</f>
        <v>3</v>
      </c>
      <c r="H1221" s="8">
        <f>SUM(H1222:H1225)</f>
        <v>3</v>
      </c>
      <c r="I1221" s="8">
        <f>SUM(I1222:I1225)</f>
        <v>3</v>
      </c>
      <c r="J1221" s="4">
        <f t="shared" si="40"/>
        <v>15</v>
      </c>
    </row>
    <row r="1222" spans="1:10" ht="30" customHeight="1">
      <c r="A1222" s="75"/>
      <c r="B1222" s="75"/>
      <c r="C1222" s="77"/>
      <c r="D1222" s="7" t="s">
        <v>56</v>
      </c>
      <c r="E1222" s="9">
        <v>0</v>
      </c>
      <c r="F1222" s="9">
        <v>0</v>
      </c>
      <c r="G1222" s="9">
        <v>0</v>
      </c>
      <c r="H1222" s="9">
        <v>0</v>
      </c>
      <c r="I1222" s="9">
        <v>0</v>
      </c>
      <c r="J1222" s="4">
        <f t="shared" si="40"/>
        <v>0</v>
      </c>
    </row>
    <row r="1223" spans="1:10" ht="30" customHeight="1">
      <c r="A1223" s="75"/>
      <c r="B1223" s="75"/>
      <c r="C1223" s="77"/>
      <c r="D1223" s="7" t="s">
        <v>57</v>
      </c>
      <c r="E1223" s="9">
        <v>3</v>
      </c>
      <c r="F1223" s="9">
        <v>3</v>
      </c>
      <c r="G1223" s="9">
        <v>3</v>
      </c>
      <c r="H1223" s="9">
        <v>3</v>
      </c>
      <c r="I1223" s="9">
        <v>3</v>
      </c>
      <c r="J1223" s="4">
        <f t="shared" si="40"/>
        <v>15</v>
      </c>
    </row>
    <row r="1224" spans="1:10" ht="30" customHeight="1">
      <c r="A1224" s="75"/>
      <c r="B1224" s="75"/>
      <c r="C1224" s="77"/>
      <c r="D1224" s="7" t="s">
        <v>58</v>
      </c>
      <c r="E1224" s="9">
        <v>0</v>
      </c>
      <c r="F1224" s="9">
        <v>0</v>
      </c>
      <c r="G1224" s="9">
        <v>0</v>
      </c>
      <c r="H1224" s="9">
        <v>0</v>
      </c>
      <c r="I1224" s="9">
        <v>0</v>
      </c>
      <c r="J1224" s="4">
        <f t="shared" si="40"/>
        <v>0</v>
      </c>
    </row>
    <row r="1225" spans="1:10" ht="30" customHeight="1">
      <c r="A1225" s="76"/>
      <c r="B1225" s="76"/>
      <c r="C1225" s="77"/>
      <c r="D1225" s="7" t="s">
        <v>59</v>
      </c>
      <c r="E1225" s="9">
        <v>0</v>
      </c>
      <c r="F1225" s="9">
        <v>0</v>
      </c>
      <c r="G1225" s="9">
        <v>0</v>
      </c>
      <c r="H1225" s="9">
        <v>0</v>
      </c>
      <c r="I1225" s="9">
        <v>0</v>
      </c>
      <c r="J1225" s="4">
        <f t="shared" si="40"/>
        <v>0</v>
      </c>
    </row>
    <row r="1226" spans="1:10" ht="19.5" customHeight="1">
      <c r="A1226" s="111">
        <v>5</v>
      </c>
      <c r="B1226" s="74" t="s">
        <v>468</v>
      </c>
      <c r="C1226" s="77" t="s">
        <v>234</v>
      </c>
      <c r="D1226" s="7" t="s">
        <v>55</v>
      </c>
      <c r="E1226" s="8">
        <f>SUM(E1227:E1230)</f>
        <v>0</v>
      </c>
      <c r="F1226" s="8">
        <f>SUM(F1227:F1230)</f>
        <v>0</v>
      </c>
      <c r="G1226" s="8">
        <f>SUM(G1227:G1230)</f>
        <v>0</v>
      </c>
      <c r="H1226" s="8">
        <f>SUM(H1227:H1230)</f>
        <v>0</v>
      </c>
      <c r="I1226" s="8">
        <f>SUM(I1227:I1230)</f>
        <v>0</v>
      </c>
      <c r="J1226" s="4">
        <f t="shared" si="40"/>
        <v>0</v>
      </c>
    </row>
    <row r="1227" spans="1:10" ht="30" customHeight="1">
      <c r="A1227" s="75"/>
      <c r="B1227" s="75"/>
      <c r="C1227" s="77"/>
      <c r="D1227" s="7" t="s">
        <v>56</v>
      </c>
      <c r="E1227" s="9">
        <v>0</v>
      </c>
      <c r="F1227" s="9">
        <v>0</v>
      </c>
      <c r="G1227" s="9">
        <v>0</v>
      </c>
      <c r="H1227" s="9">
        <v>0</v>
      </c>
      <c r="I1227" s="9">
        <v>0</v>
      </c>
      <c r="J1227" s="4">
        <f t="shared" si="40"/>
        <v>0</v>
      </c>
    </row>
    <row r="1228" spans="1:10" ht="22.5" customHeight="1">
      <c r="A1228" s="75"/>
      <c r="B1228" s="75"/>
      <c r="C1228" s="77"/>
      <c r="D1228" s="7" t="s">
        <v>57</v>
      </c>
      <c r="E1228" s="9">
        <v>0</v>
      </c>
      <c r="F1228" s="9">
        <v>0</v>
      </c>
      <c r="G1228" s="9">
        <v>0</v>
      </c>
      <c r="H1228" s="9">
        <v>0</v>
      </c>
      <c r="I1228" s="9">
        <v>0</v>
      </c>
      <c r="J1228" s="4">
        <f t="shared" si="40"/>
        <v>0</v>
      </c>
    </row>
    <row r="1229" spans="1:10" ht="22.5" customHeight="1">
      <c r="A1229" s="75"/>
      <c r="B1229" s="75"/>
      <c r="C1229" s="77"/>
      <c r="D1229" s="7" t="s">
        <v>58</v>
      </c>
      <c r="E1229" s="9">
        <v>0</v>
      </c>
      <c r="F1229" s="9">
        <v>0</v>
      </c>
      <c r="G1229" s="9">
        <v>0</v>
      </c>
      <c r="H1229" s="9">
        <v>0</v>
      </c>
      <c r="I1229" s="9">
        <v>0</v>
      </c>
      <c r="J1229" s="4">
        <f t="shared" si="40"/>
        <v>0</v>
      </c>
    </row>
    <row r="1230" spans="1:10" ht="21" customHeight="1">
      <c r="A1230" s="76"/>
      <c r="B1230" s="76"/>
      <c r="C1230" s="77"/>
      <c r="D1230" s="7" t="s">
        <v>59</v>
      </c>
      <c r="E1230" s="9">
        <v>0</v>
      </c>
      <c r="F1230" s="9">
        <v>0</v>
      </c>
      <c r="G1230" s="9">
        <v>0</v>
      </c>
      <c r="H1230" s="9">
        <v>0</v>
      </c>
      <c r="I1230" s="9">
        <v>0</v>
      </c>
      <c r="J1230" s="4">
        <f t="shared" si="40"/>
        <v>0</v>
      </c>
    </row>
    <row r="1231" spans="1:10" ht="30" customHeight="1">
      <c r="A1231" s="111">
        <v>6</v>
      </c>
      <c r="B1231" s="74" t="s">
        <v>469</v>
      </c>
      <c r="C1231" s="77" t="s">
        <v>235</v>
      </c>
      <c r="D1231" s="7" t="s">
        <v>55</v>
      </c>
      <c r="E1231" s="8">
        <f>SUM(E1232:E1235)</f>
        <v>0</v>
      </c>
      <c r="F1231" s="8">
        <f>SUM(F1232:F1235)</f>
        <v>0</v>
      </c>
      <c r="G1231" s="8">
        <f>SUM(G1232:G1235)</f>
        <v>0</v>
      </c>
      <c r="H1231" s="8">
        <f>SUM(H1232:H1235)</f>
        <v>0</v>
      </c>
      <c r="I1231" s="8">
        <f>SUM(I1232:I1235)</f>
        <v>10</v>
      </c>
      <c r="J1231" s="4">
        <f t="shared" si="40"/>
        <v>10</v>
      </c>
    </row>
    <row r="1232" spans="1:10" ht="30" customHeight="1">
      <c r="A1232" s="75"/>
      <c r="B1232" s="75"/>
      <c r="C1232" s="77"/>
      <c r="D1232" s="7" t="s">
        <v>56</v>
      </c>
      <c r="E1232" s="9">
        <v>0</v>
      </c>
      <c r="F1232" s="9">
        <v>0</v>
      </c>
      <c r="G1232" s="9">
        <v>0</v>
      </c>
      <c r="H1232" s="9">
        <v>0</v>
      </c>
      <c r="I1232" s="9">
        <v>0</v>
      </c>
      <c r="J1232" s="4">
        <f t="shared" si="40"/>
        <v>0</v>
      </c>
    </row>
    <row r="1233" spans="1:10" ht="30" customHeight="1">
      <c r="A1233" s="75"/>
      <c r="B1233" s="75"/>
      <c r="C1233" s="77"/>
      <c r="D1233" s="7" t="s">
        <v>57</v>
      </c>
      <c r="E1233" s="9">
        <v>0</v>
      </c>
      <c r="F1233" s="9">
        <v>0</v>
      </c>
      <c r="G1233" s="9">
        <v>0</v>
      </c>
      <c r="H1233" s="9">
        <v>0</v>
      </c>
      <c r="I1233" s="9">
        <v>10</v>
      </c>
      <c r="J1233" s="4">
        <f t="shared" si="40"/>
        <v>10</v>
      </c>
    </row>
    <row r="1234" spans="1:10" ht="30" customHeight="1">
      <c r="A1234" s="75"/>
      <c r="B1234" s="75"/>
      <c r="C1234" s="77"/>
      <c r="D1234" s="7" t="s">
        <v>58</v>
      </c>
      <c r="E1234" s="9">
        <v>0</v>
      </c>
      <c r="F1234" s="9">
        <v>0</v>
      </c>
      <c r="G1234" s="9">
        <v>0</v>
      </c>
      <c r="H1234" s="9">
        <v>0</v>
      </c>
      <c r="I1234" s="9">
        <v>0</v>
      </c>
      <c r="J1234" s="4">
        <f t="shared" si="40"/>
        <v>0</v>
      </c>
    </row>
    <row r="1235" spans="1:10" ht="22.5" customHeight="1">
      <c r="A1235" s="76"/>
      <c r="B1235" s="76"/>
      <c r="C1235" s="77"/>
      <c r="D1235" s="7" t="s">
        <v>59</v>
      </c>
      <c r="E1235" s="9">
        <v>0</v>
      </c>
      <c r="F1235" s="9">
        <v>0</v>
      </c>
      <c r="G1235" s="9">
        <v>0</v>
      </c>
      <c r="H1235" s="9">
        <v>0</v>
      </c>
      <c r="I1235" s="9">
        <v>0</v>
      </c>
      <c r="J1235" s="4">
        <f t="shared" si="40"/>
        <v>0</v>
      </c>
    </row>
    <row r="1236" spans="1:10" ht="21" customHeight="1">
      <c r="A1236" s="111">
        <v>7</v>
      </c>
      <c r="B1236" s="74" t="s">
        <v>361</v>
      </c>
      <c r="C1236" s="78" t="s">
        <v>362</v>
      </c>
      <c r="D1236" s="7" t="s">
        <v>55</v>
      </c>
      <c r="E1236" s="8">
        <f>SUM(E1237:E1240)</f>
        <v>4</v>
      </c>
      <c r="F1236" s="8">
        <f>SUM(F1237:F1240)</f>
        <v>4</v>
      </c>
      <c r="G1236" s="8">
        <f>SUM(G1237:G1240)</f>
        <v>4</v>
      </c>
      <c r="H1236" s="8">
        <f>SUM(H1237:H1240)</f>
        <v>4</v>
      </c>
      <c r="I1236" s="8">
        <f>SUM(I1237:I1240)</f>
        <v>4</v>
      </c>
      <c r="J1236" s="4">
        <f t="shared" si="40"/>
        <v>20</v>
      </c>
    </row>
    <row r="1237" spans="1:10" ht="30" customHeight="1">
      <c r="A1237" s="75"/>
      <c r="B1237" s="65"/>
      <c r="C1237" s="79"/>
      <c r="D1237" s="7" t="s">
        <v>56</v>
      </c>
      <c r="E1237" s="9">
        <v>0</v>
      </c>
      <c r="F1237" s="9">
        <v>0</v>
      </c>
      <c r="G1237" s="9">
        <v>0</v>
      </c>
      <c r="H1237" s="9">
        <v>0</v>
      </c>
      <c r="I1237" s="9">
        <v>0</v>
      </c>
      <c r="J1237" s="4">
        <f t="shared" si="40"/>
        <v>0</v>
      </c>
    </row>
    <row r="1238" spans="1:10" ht="30" customHeight="1">
      <c r="A1238" s="75"/>
      <c r="B1238" s="65"/>
      <c r="C1238" s="79"/>
      <c r="D1238" s="7" t="s">
        <v>57</v>
      </c>
      <c r="E1238" s="9">
        <v>3</v>
      </c>
      <c r="F1238" s="9">
        <v>3</v>
      </c>
      <c r="G1238" s="9">
        <v>3</v>
      </c>
      <c r="H1238" s="9">
        <v>3</v>
      </c>
      <c r="I1238" s="9">
        <v>3</v>
      </c>
      <c r="J1238" s="4">
        <f t="shared" si="40"/>
        <v>15</v>
      </c>
    </row>
    <row r="1239" spans="1:10" ht="34.5" customHeight="1">
      <c r="A1239" s="75"/>
      <c r="B1239" s="65"/>
      <c r="C1239" s="79"/>
      <c r="D1239" s="7" t="s">
        <v>58</v>
      </c>
      <c r="E1239" s="9">
        <v>1</v>
      </c>
      <c r="F1239" s="9">
        <v>1</v>
      </c>
      <c r="G1239" s="9">
        <v>1</v>
      </c>
      <c r="H1239" s="9">
        <v>1</v>
      </c>
      <c r="I1239" s="9">
        <v>1</v>
      </c>
      <c r="J1239" s="4">
        <f t="shared" si="40"/>
        <v>5</v>
      </c>
    </row>
    <row r="1240" spans="1:10" ht="23.25" customHeight="1">
      <c r="A1240" s="76"/>
      <c r="B1240" s="66"/>
      <c r="C1240" s="80"/>
      <c r="D1240" s="7" t="s">
        <v>59</v>
      </c>
      <c r="E1240" s="9">
        <v>0</v>
      </c>
      <c r="F1240" s="9">
        <v>0</v>
      </c>
      <c r="G1240" s="9">
        <v>0</v>
      </c>
      <c r="H1240" s="9">
        <v>0</v>
      </c>
      <c r="I1240" s="9">
        <v>0</v>
      </c>
      <c r="J1240" s="4">
        <f t="shared" si="40"/>
        <v>0</v>
      </c>
    </row>
    <row r="1241" spans="1:10" ht="34.5" customHeight="1">
      <c r="A1241" s="111">
        <v>8</v>
      </c>
      <c r="B1241" s="47" t="s">
        <v>360</v>
      </c>
      <c r="C1241" s="50" t="s">
        <v>166</v>
      </c>
      <c r="D1241" s="7" t="s">
        <v>55</v>
      </c>
      <c r="E1241" s="8">
        <f>SUM(E1242:E1245)</f>
        <v>0</v>
      </c>
      <c r="F1241" s="8">
        <f>SUM(F1242:F1245)</f>
        <v>0</v>
      </c>
      <c r="G1241" s="8">
        <f>SUM(G1242:G1245)</f>
        <v>0</v>
      </c>
      <c r="H1241" s="8">
        <f>SUM(H1242:H1245)</f>
        <v>0</v>
      </c>
      <c r="I1241" s="8">
        <f>SUM(I1242:I1245)</f>
        <v>0</v>
      </c>
      <c r="J1241" s="4">
        <f t="shared" si="40"/>
        <v>0</v>
      </c>
    </row>
    <row r="1242" spans="1:10" ht="34.5" customHeight="1">
      <c r="A1242" s="75"/>
      <c r="B1242" s="65" t="s">
        <v>359</v>
      </c>
      <c r="C1242" s="79" t="s">
        <v>178</v>
      </c>
      <c r="D1242" s="7" t="s">
        <v>56</v>
      </c>
      <c r="E1242" s="9">
        <v>0</v>
      </c>
      <c r="F1242" s="9">
        <v>0</v>
      </c>
      <c r="G1242" s="9">
        <v>0</v>
      </c>
      <c r="H1242" s="9">
        <v>0</v>
      </c>
      <c r="I1242" s="9">
        <v>0</v>
      </c>
      <c r="J1242" s="4">
        <f t="shared" si="40"/>
        <v>0</v>
      </c>
    </row>
    <row r="1243" spans="1:10" ht="34.5" customHeight="1">
      <c r="A1243" s="75"/>
      <c r="B1243" s="65"/>
      <c r="C1243" s="79"/>
      <c r="D1243" s="7" t="s">
        <v>57</v>
      </c>
      <c r="E1243" s="9">
        <v>0</v>
      </c>
      <c r="F1243" s="9">
        <v>0</v>
      </c>
      <c r="G1243" s="9">
        <v>0</v>
      </c>
      <c r="H1243" s="9">
        <v>0</v>
      </c>
      <c r="I1243" s="9">
        <v>0</v>
      </c>
      <c r="J1243" s="4">
        <f t="shared" si="40"/>
        <v>0</v>
      </c>
    </row>
    <row r="1244" spans="1:11" ht="24" customHeight="1">
      <c r="A1244" s="75"/>
      <c r="B1244" s="65"/>
      <c r="C1244" s="79"/>
      <c r="D1244" s="7" t="s">
        <v>58</v>
      </c>
      <c r="E1244" s="9">
        <v>0</v>
      </c>
      <c r="F1244" s="9">
        <v>0</v>
      </c>
      <c r="G1244" s="9">
        <v>0</v>
      </c>
      <c r="H1244" s="9">
        <v>0</v>
      </c>
      <c r="I1244" s="9">
        <v>0</v>
      </c>
      <c r="J1244" s="4">
        <f t="shared" si="40"/>
        <v>0</v>
      </c>
      <c r="K1244" s="14"/>
    </row>
    <row r="1245" spans="1:10" ht="24" customHeight="1">
      <c r="A1245" s="76"/>
      <c r="B1245" s="66"/>
      <c r="C1245" s="80"/>
      <c r="D1245" s="7" t="s">
        <v>59</v>
      </c>
      <c r="E1245" s="9">
        <v>0</v>
      </c>
      <c r="F1245" s="9">
        <v>0</v>
      </c>
      <c r="G1245" s="9">
        <v>0</v>
      </c>
      <c r="H1245" s="9">
        <v>0</v>
      </c>
      <c r="I1245" s="9">
        <v>0</v>
      </c>
      <c r="J1245" s="4">
        <f t="shared" si="40"/>
        <v>0</v>
      </c>
    </row>
    <row r="1246" spans="1:11" ht="24" customHeight="1">
      <c r="A1246" s="111">
        <v>9</v>
      </c>
      <c r="B1246" s="74" t="s">
        <v>470</v>
      </c>
      <c r="C1246" s="77" t="s">
        <v>515</v>
      </c>
      <c r="D1246" s="7" t="s">
        <v>55</v>
      </c>
      <c r="E1246" s="8">
        <f>SUM(E1247:E1250)</f>
        <v>0</v>
      </c>
      <c r="F1246" s="8">
        <f>SUM(F1247:F1250)</f>
        <v>0</v>
      </c>
      <c r="G1246" s="8">
        <f>SUM(G1247:G1250)</f>
        <v>0</v>
      </c>
      <c r="H1246" s="8">
        <f>SUM(H1247:H1250)</f>
        <v>0</v>
      </c>
      <c r="I1246" s="8">
        <f>SUM(I1247:I1250)</f>
        <v>0</v>
      </c>
      <c r="J1246" s="4">
        <f t="shared" si="40"/>
        <v>0</v>
      </c>
      <c r="K1246" s="14"/>
    </row>
    <row r="1247" spans="1:10" ht="24" customHeight="1">
      <c r="A1247" s="75"/>
      <c r="B1247" s="75"/>
      <c r="C1247" s="77"/>
      <c r="D1247" s="7" t="s">
        <v>56</v>
      </c>
      <c r="E1247" s="9">
        <v>0</v>
      </c>
      <c r="F1247" s="9">
        <v>0</v>
      </c>
      <c r="G1247" s="9">
        <v>0</v>
      </c>
      <c r="H1247" s="9">
        <v>0</v>
      </c>
      <c r="I1247" s="9">
        <v>0</v>
      </c>
      <c r="J1247" s="4">
        <f t="shared" si="40"/>
        <v>0</v>
      </c>
    </row>
    <row r="1248" spans="1:10" ht="24" customHeight="1">
      <c r="A1248" s="75"/>
      <c r="B1248" s="75"/>
      <c r="C1248" s="77"/>
      <c r="D1248" s="7" t="s">
        <v>57</v>
      </c>
      <c r="E1248" s="9">
        <v>0</v>
      </c>
      <c r="F1248" s="9">
        <v>0</v>
      </c>
      <c r="G1248" s="9">
        <v>0</v>
      </c>
      <c r="H1248" s="9">
        <v>0</v>
      </c>
      <c r="I1248" s="9">
        <v>0</v>
      </c>
      <c r="J1248" s="4">
        <f t="shared" si="40"/>
        <v>0</v>
      </c>
    </row>
    <row r="1249" spans="1:10" ht="25.5" customHeight="1">
      <c r="A1249" s="75"/>
      <c r="B1249" s="75"/>
      <c r="C1249" s="77"/>
      <c r="D1249" s="7" t="s">
        <v>58</v>
      </c>
      <c r="E1249" s="9">
        <v>0</v>
      </c>
      <c r="F1249" s="9">
        <v>0</v>
      </c>
      <c r="G1249" s="9">
        <v>0</v>
      </c>
      <c r="H1249" s="9">
        <v>0</v>
      </c>
      <c r="I1249" s="9">
        <v>0</v>
      </c>
      <c r="J1249" s="4">
        <f t="shared" si="40"/>
        <v>0</v>
      </c>
    </row>
    <row r="1250" spans="1:10" ht="24" customHeight="1">
      <c r="A1250" s="76"/>
      <c r="B1250" s="76"/>
      <c r="C1250" s="77"/>
      <c r="D1250" s="7" t="s">
        <v>59</v>
      </c>
      <c r="E1250" s="9">
        <v>0</v>
      </c>
      <c r="F1250" s="9">
        <v>0</v>
      </c>
      <c r="G1250" s="9">
        <v>0</v>
      </c>
      <c r="H1250" s="9">
        <v>0</v>
      </c>
      <c r="I1250" s="9">
        <v>0</v>
      </c>
      <c r="J1250" s="4">
        <f t="shared" si="40"/>
        <v>0</v>
      </c>
    </row>
    <row r="1251" spans="1:10" ht="24" customHeight="1">
      <c r="A1251" s="111">
        <v>10</v>
      </c>
      <c r="B1251" s="74" t="s">
        <v>279</v>
      </c>
      <c r="C1251" s="78" t="s">
        <v>180</v>
      </c>
      <c r="D1251" s="7" t="s">
        <v>55</v>
      </c>
      <c r="E1251" s="8">
        <f>SUM(E1252:E1255)</f>
        <v>4</v>
      </c>
      <c r="F1251" s="8">
        <f>SUM(F1252:F1255)</f>
        <v>4</v>
      </c>
      <c r="G1251" s="8">
        <f>SUM(G1252:G1255)</f>
        <v>4</v>
      </c>
      <c r="H1251" s="8">
        <f>SUM(H1252:H1255)</f>
        <v>4</v>
      </c>
      <c r="I1251" s="8">
        <f>SUM(I1252:I1255)</f>
        <v>4</v>
      </c>
      <c r="J1251" s="4">
        <f t="shared" si="40"/>
        <v>20</v>
      </c>
    </row>
    <row r="1252" spans="1:10" ht="24" customHeight="1">
      <c r="A1252" s="75"/>
      <c r="B1252" s="75"/>
      <c r="C1252" s="79"/>
      <c r="D1252" s="7" t="s">
        <v>56</v>
      </c>
      <c r="E1252" s="9">
        <v>0</v>
      </c>
      <c r="F1252" s="9">
        <v>0</v>
      </c>
      <c r="G1252" s="9">
        <v>0</v>
      </c>
      <c r="H1252" s="9">
        <v>0</v>
      </c>
      <c r="I1252" s="9">
        <v>0</v>
      </c>
      <c r="J1252" s="4">
        <f t="shared" si="40"/>
        <v>0</v>
      </c>
    </row>
    <row r="1253" spans="1:10" ht="24" customHeight="1">
      <c r="A1253" s="75"/>
      <c r="B1253" s="75"/>
      <c r="C1253" s="79"/>
      <c r="D1253" s="7" t="s">
        <v>57</v>
      </c>
      <c r="E1253" s="9">
        <v>4</v>
      </c>
      <c r="F1253" s="9">
        <v>4</v>
      </c>
      <c r="G1253" s="9">
        <v>4</v>
      </c>
      <c r="H1253" s="9">
        <v>4</v>
      </c>
      <c r="I1253" s="9">
        <v>4</v>
      </c>
      <c r="J1253" s="4">
        <f t="shared" si="40"/>
        <v>20</v>
      </c>
    </row>
    <row r="1254" spans="1:10" ht="25.5" customHeight="1">
      <c r="A1254" s="75"/>
      <c r="B1254" s="75"/>
      <c r="C1254" s="79"/>
      <c r="D1254" s="7" t="s">
        <v>58</v>
      </c>
      <c r="E1254" s="9">
        <v>0</v>
      </c>
      <c r="F1254" s="9">
        <v>0</v>
      </c>
      <c r="G1254" s="9">
        <v>0</v>
      </c>
      <c r="H1254" s="9">
        <v>0</v>
      </c>
      <c r="I1254" s="9">
        <v>0</v>
      </c>
      <c r="J1254" s="4">
        <f t="shared" si="40"/>
        <v>0</v>
      </c>
    </row>
    <row r="1255" spans="1:10" ht="144.75" customHeight="1">
      <c r="A1255" s="76"/>
      <c r="B1255" s="76"/>
      <c r="C1255" s="49" t="s">
        <v>179</v>
      </c>
      <c r="D1255" s="7" t="s">
        <v>59</v>
      </c>
      <c r="E1255" s="9">
        <v>0</v>
      </c>
      <c r="F1255" s="9">
        <v>0</v>
      </c>
      <c r="G1255" s="9">
        <v>0</v>
      </c>
      <c r="H1255" s="9">
        <v>0</v>
      </c>
      <c r="I1255" s="9">
        <v>0</v>
      </c>
      <c r="J1255" s="4">
        <f t="shared" si="40"/>
        <v>0</v>
      </c>
    </row>
    <row r="1256" spans="1:10" ht="30" customHeight="1">
      <c r="A1256" s="86" t="s">
        <v>27</v>
      </c>
      <c r="B1256" s="116"/>
      <c r="C1256" s="116"/>
      <c r="D1256" s="117"/>
      <c r="E1256" s="8">
        <f>SUM(E1206,E1211,E1216,E1221,E1226,E1231,E1236,E1241,E1246,E1251)</f>
        <v>27</v>
      </c>
      <c r="F1256" s="8">
        <f>SUM(F1206,F1211,F1216,F1221,F1226,F1231,F1236,F1241,F1246,F1251)</f>
        <v>25</v>
      </c>
      <c r="G1256" s="8">
        <f>SUM(G1206,G1211,G1216,G1221,G1226,G1231,G1236,G1241,G1246,G1251)</f>
        <v>26</v>
      </c>
      <c r="H1256" s="8">
        <f>SUM(H1206,H1211,H1216,H1221,H1226,H1231,H1236,H1241,H1246,H1251)</f>
        <v>27</v>
      </c>
      <c r="I1256" s="8">
        <f>SUM(I1206,I1211,I1216,I1221,I1226,I1231,I1236,I1241,I1246,I1251)</f>
        <v>37</v>
      </c>
      <c r="J1256" s="4">
        <f t="shared" si="40"/>
        <v>142</v>
      </c>
    </row>
    <row r="1257" spans="1:10" ht="30" customHeight="1">
      <c r="A1257" s="25"/>
      <c r="B1257" s="26"/>
      <c r="C1257" s="26"/>
      <c r="D1257" s="27" t="s">
        <v>56</v>
      </c>
      <c r="E1257" s="28">
        <f>E1207+E1212+E1217+E1222+E1227+E1232+E1237+E1242+E1247+E1252</f>
        <v>0</v>
      </c>
      <c r="F1257" s="28">
        <f>F1207+F1212+F1217+F1222+F1227+F1232+F1237+F1242+F1247+F1252</f>
        <v>0</v>
      </c>
      <c r="G1257" s="28">
        <f>G1207+G1212+G1217+G1222+G1227+G1232+G1237+G1242+G1247+G1252</f>
        <v>0</v>
      </c>
      <c r="H1257" s="28">
        <f>H1207+H1212+H1217+H1222+H1227+H1232+H1237+H1242+H1247+H1252</f>
        <v>0</v>
      </c>
      <c r="I1257" s="28">
        <f>I1207+I1212+I1217+I1222+I1227+I1232+I1237+I1242+I1247+I1252</f>
        <v>0</v>
      </c>
      <c r="J1257" s="4">
        <f t="shared" si="40"/>
        <v>0</v>
      </c>
    </row>
    <row r="1258" spans="1:10" ht="30" customHeight="1">
      <c r="A1258" s="29"/>
      <c r="B1258" s="30"/>
      <c r="C1258" s="30"/>
      <c r="D1258" s="31" t="s">
        <v>57</v>
      </c>
      <c r="E1258" s="28">
        <f aca="true" t="shared" si="41" ref="E1258:I1260">E1208+E1213+E1218+E1223+E1228+E1233+E1238+E1243+E1248+E1253</f>
        <v>23</v>
      </c>
      <c r="F1258" s="28">
        <f t="shared" si="41"/>
        <v>21</v>
      </c>
      <c r="G1258" s="28">
        <f t="shared" si="41"/>
        <v>21</v>
      </c>
      <c r="H1258" s="28">
        <f t="shared" si="41"/>
        <v>22</v>
      </c>
      <c r="I1258" s="28">
        <f t="shared" si="41"/>
        <v>32</v>
      </c>
      <c r="J1258" s="4">
        <f t="shared" si="40"/>
        <v>119</v>
      </c>
    </row>
    <row r="1259" spans="1:10" ht="30" customHeight="1">
      <c r="A1259" s="29"/>
      <c r="B1259" s="30"/>
      <c r="C1259" s="30"/>
      <c r="D1259" s="31" t="s">
        <v>58</v>
      </c>
      <c r="E1259" s="28">
        <f t="shared" si="41"/>
        <v>3</v>
      </c>
      <c r="F1259" s="28">
        <f t="shared" si="41"/>
        <v>3</v>
      </c>
      <c r="G1259" s="28">
        <f t="shared" si="41"/>
        <v>4</v>
      </c>
      <c r="H1259" s="28">
        <f t="shared" si="41"/>
        <v>4</v>
      </c>
      <c r="I1259" s="28">
        <f t="shared" si="41"/>
        <v>4</v>
      </c>
      <c r="J1259" s="4">
        <f t="shared" si="40"/>
        <v>18</v>
      </c>
    </row>
    <row r="1260" spans="1:10" ht="30" customHeight="1">
      <c r="A1260" s="29"/>
      <c r="B1260" s="30"/>
      <c r="C1260" s="30"/>
      <c r="D1260" s="31" t="s">
        <v>59</v>
      </c>
      <c r="E1260" s="28">
        <f t="shared" si="41"/>
        <v>1</v>
      </c>
      <c r="F1260" s="28">
        <f t="shared" si="41"/>
        <v>1</v>
      </c>
      <c r="G1260" s="28">
        <f t="shared" si="41"/>
        <v>1</v>
      </c>
      <c r="H1260" s="28">
        <f t="shared" si="41"/>
        <v>1</v>
      </c>
      <c r="I1260" s="28">
        <f t="shared" si="41"/>
        <v>1</v>
      </c>
      <c r="J1260" s="4">
        <f t="shared" si="40"/>
        <v>5</v>
      </c>
    </row>
    <row r="1261" spans="1:10" ht="30" customHeight="1">
      <c r="A1261" s="32" t="s">
        <v>518</v>
      </c>
      <c r="B1261" s="33"/>
      <c r="C1261" s="33"/>
      <c r="D1261" s="33"/>
      <c r="E1261" s="33"/>
      <c r="F1261" s="33"/>
      <c r="G1261" s="33"/>
      <c r="H1261" s="33"/>
      <c r="I1261" s="33"/>
      <c r="J1261" s="4"/>
    </row>
    <row r="1262" spans="1:10" ht="30" customHeight="1">
      <c r="A1262" s="111">
        <v>1</v>
      </c>
      <c r="B1262" s="74" t="s">
        <v>44</v>
      </c>
      <c r="C1262" s="77" t="s">
        <v>280</v>
      </c>
      <c r="D1262" s="7" t="s">
        <v>55</v>
      </c>
      <c r="E1262" s="8">
        <f>SUM(E1263:E1266)</f>
        <v>7</v>
      </c>
      <c r="F1262" s="8">
        <f>SUM(F1263:F1266)</f>
        <v>8</v>
      </c>
      <c r="G1262" s="8">
        <f>SUM(G1263:G1266)</f>
        <v>10</v>
      </c>
      <c r="H1262" s="8">
        <f>SUM(H1263:H1266)</f>
        <v>10</v>
      </c>
      <c r="I1262" s="8">
        <f>SUM(I1263:I1266)</f>
        <v>11</v>
      </c>
      <c r="J1262" s="4">
        <f t="shared" si="40"/>
        <v>46</v>
      </c>
    </row>
    <row r="1263" spans="1:10" ht="30" customHeight="1">
      <c r="A1263" s="75"/>
      <c r="B1263" s="75"/>
      <c r="C1263" s="77"/>
      <c r="D1263" s="7" t="s">
        <v>56</v>
      </c>
      <c r="E1263" s="9">
        <v>0</v>
      </c>
      <c r="F1263" s="9">
        <v>0</v>
      </c>
      <c r="G1263" s="9">
        <v>0</v>
      </c>
      <c r="H1263" s="9">
        <v>0</v>
      </c>
      <c r="I1263" s="9">
        <v>0</v>
      </c>
      <c r="J1263" s="4">
        <f t="shared" si="40"/>
        <v>0</v>
      </c>
    </row>
    <row r="1264" spans="1:10" ht="30" customHeight="1">
      <c r="A1264" s="75"/>
      <c r="B1264" s="75"/>
      <c r="C1264" s="77"/>
      <c r="D1264" s="7" t="s">
        <v>57</v>
      </c>
      <c r="E1264" s="9">
        <v>5</v>
      </c>
      <c r="F1264" s="9">
        <v>6</v>
      </c>
      <c r="G1264" s="9">
        <v>7</v>
      </c>
      <c r="H1264" s="9">
        <v>7</v>
      </c>
      <c r="I1264" s="9">
        <v>8</v>
      </c>
      <c r="J1264" s="4">
        <f t="shared" si="40"/>
        <v>33</v>
      </c>
    </row>
    <row r="1265" spans="1:10" ht="30" customHeight="1">
      <c r="A1265" s="75"/>
      <c r="B1265" s="75"/>
      <c r="C1265" s="77"/>
      <c r="D1265" s="7" t="s">
        <v>58</v>
      </c>
      <c r="E1265" s="9">
        <v>0</v>
      </c>
      <c r="F1265" s="9">
        <v>0</v>
      </c>
      <c r="G1265" s="9">
        <v>0</v>
      </c>
      <c r="H1265" s="9">
        <v>0</v>
      </c>
      <c r="I1265" s="9">
        <v>0</v>
      </c>
      <c r="J1265" s="4">
        <f t="shared" si="40"/>
        <v>0</v>
      </c>
    </row>
    <row r="1266" spans="1:10" ht="30" customHeight="1">
      <c r="A1266" s="76"/>
      <c r="B1266" s="76"/>
      <c r="C1266" s="77"/>
      <c r="D1266" s="7" t="s">
        <v>59</v>
      </c>
      <c r="E1266" s="9">
        <v>2</v>
      </c>
      <c r="F1266" s="9">
        <v>2</v>
      </c>
      <c r="G1266" s="9">
        <v>3</v>
      </c>
      <c r="H1266" s="9">
        <v>3</v>
      </c>
      <c r="I1266" s="9">
        <v>3</v>
      </c>
      <c r="J1266" s="4">
        <f t="shared" si="40"/>
        <v>13</v>
      </c>
    </row>
    <row r="1267" spans="1:10" ht="17.25" customHeight="1">
      <c r="A1267" s="111">
        <v>2</v>
      </c>
      <c r="B1267" s="74" t="s">
        <v>363</v>
      </c>
      <c r="C1267" s="78" t="s">
        <v>364</v>
      </c>
      <c r="D1267" s="7" t="s">
        <v>55</v>
      </c>
      <c r="E1267" s="8">
        <f>SUM(E1268:E1271)</f>
        <v>2</v>
      </c>
      <c r="F1267" s="8">
        <f>SUM(F1268:F1271)</f>
        <v>2</v>
      </c>
      <c r="G1267" s="8">
        <f>SUM(G1268:G1271)</f>
        <v>2</v>
      </c>
      <c r="H1267" s="8">
        <f>SUM(H1268:H1271)</f>
        <v>2</v>
      </c>
      <c r="I1267" s="8">
        <f>SUM(I1268:I1271)</f>
        <v>2</v>
      </c>
      <c r="J1267" s="4">
        <f t="shared" si="40"/>
        <v>10</v>
      </c>
    </row>
    <row r="1268" spans="1:10" ht="26.25" customHeight="1">
      <c r="A1268" s="75"/>
      <c r="B1268" s="65"/>
      <c r="C1268" s="79"/>
      <c r="D1268" s="7" t="s">
        <v>56</v>
      </c>
      <c r="E1268" s="9">
        <v>0</v>
      </c>
      <c r="F1268" s="9">
        <v>0</v>
      </c>
      <c r="G1268" s="9">
        <v>0</v>
      </c>
      <c r="H1268" s="9">
        <v>0</v>
      </c>
      <c r="I1268" s="9">
        <v>0</v>
      </c>
      <c r="J1268" s="4">
        <f t="shared" si="40"/>
        <v>0</v>
      </c>
    </row>
    <row r="1269" spans="1:10" ht="20.25" customHeight="1">
      <c r="A1269" s="75"/>
      <c r="B1269" s="65"/>
      <c r="C1269" s="79"/>
      <c r="D1269" s="7" t="s">
        <v>57</v>
      </c>
      <c r="E1269" s="9">
        <v>2</v>
      </c>
      <c r="F1269" s="9">
        <v>2</v>
      </c>
      <c r="G1269" s="9">
        <v>2</v>
      </c>
      <c r="H1269" s="9">
        <v>2</v>
      </c>
      <c r="I1269" s="9">
        <v>2</v>
      </c>
      <c r="J1269" s="4">
        <f t="shared" si="40"/>
        <v>10</v>
      </c>
    </row>
    <row r="1270" spans="1:10" ht="26.25" customHeight="1">
      <c r="A1270" s="75"/>
      <c r="B1270" s="65"/>
      <c r="C1270" s="79"/>
      <c r="D1270" s="7" t="s">
        <v>58</v>
      </c>
      <c r="E1270" s="9">
        <v>0</v>
      </c>
      <c r="F1270" s="9">
        <v>0</v>
      </c>
      <c r="G1270" s="9">
        <v>0</v>
      </c>
      <c r="H1270" s="9">
        <v>0</v>
      </c>
      <c r="I1270" s="9">
        <v>0</v>
      </c>
      <c r="J1270" s="4">
        <f t="shared" si="40"/>
        <v>0</v>
      </c>
    </row>
    <row r="1271" spans="1:10" ht="17.25" customHeight="1">
      <c r="A1271" s="76"/>
      <c r="B1271" s="66"/>
      <c r="C1271" s="80"/>
      <c r="D1271" s="7" t="s">
        <v>59</v>
      </c>
      <c r="E1271" s="9">
        <v>0</v>
      </c>
      <c r="F1271" s="9">
        <v>0</v>
      </c>
      <c r="G1271" s="9">
        <v>0</v>
      </c>
      <c r="H1271" s="9">
        <v>0</v>
      </c>
      <c r="I1271" s="9">
        <v>0</v>
      </c>
      <c r="J1271" s="4">
        <f t="shared" si="40"/>
        <v>0</v>
      </c>
    </row>
    <row r="1272" spans="1:10" ht="27.75" customHeight="1">
      <c r="A1272" s="111">
        <v>3</v>
      </c>
      <c r="B1272" s="74" t="s">
        <v>45</v>
      </c>
      <c r="C1272" s="78" t="s">
        <v>366</v>
      </c>
      <c r="D1272" s="7" t="s">
        <v>55</v>
      </c>
      <c r="E1272" s="8">
        <f>SUM(E1273:E1276)</f>
        <v>4</v>
      </c>
      <c r="F1272" s="8">
        <f>SUM(F1273:F1276)</f>
        <v>5</v>
      </c>
      <c r="G1272" s="8">
        <f>SUM(G1273:G1276)</f>
        <v>6</v>
      </c>
      <c r="H1272" s="8">
        <f>SUM(H1273:H1276)</f>
        <v>6</v>
      </c>
      <c r="I1272" s="8">
        <f>SUM(I1273:I1276)</f>
        <v>6</v>
      </c>
      <c r="J1272" s="4">
        <f aca="true" t="shared" si="42" ref="J1272:J1335">SUM(E1272:I1272)</f>
        <v>27</v>
      </c>
    </row>
    <row r="1273" spans="1:10" ht="27.75" customHeight="1">
      <c r="A1273" s="75"/>
      <c r="B1273" s="75"/>
      <c r="C1273" s="79"/>
      <c r="D1273" s="7" t="s">
        <v>56</v>
      </c>
      <c r="E1273" s="9">
        <v>0</v>
      </c>
      <c r="F1273" s="9">
        <v>0</v>
      </c>
      <c r="G1273" s="9">
        <v>0</v>
      </c>
      <c r="H1273" s="9">
        <v>0</v>
      </c>
      <c r="I1273" s="9">
        <v>0</v>
      </c>
      <c r="J1273" s="4">
        <f t="shared" si="42"/>
        <v>0</v>
      </c>
    </row>
    <row r="1274" spans="1:10" ht="27.75" customHeight="1">
      <c r="A1274" s="75"/>
      <c r="B1274" s="75"/>
      <c r="C1274" s="79" t="s">
        <v>365</v>
      </c>
      <c r="D1274" s="7" t="s">
        <v>57</v>
      </c>
      <c r="E1274" s="9">
        <v>3</v>
      </c>
      <c r="F1274" s="9">
        <v>3</v>
      </c>
      <c r="G1274" s="9">
        <v>4</v>
      </c>
      <c r="H1274" s="9">
        <v>4</v>
      </c>
      <c r="I1274" s="9">
        <v>4</v>
      </c>
      <c r="J1274" s="4">
        <f t="shared" si="42"/>
        <v>18</v>
      </c>
    </row>
    <row r="1275" spans="1:10" ht="27.75" customHeight="1">
      <c r="A1275" s="75"/>
      <c r="B1275" s="75"/>
      <c r="C1275" s="79"/>
      <c r="D1275" s="7" t="s">
        <v>58</v>
      </c>
      <c r="E1275" s="9">
        <v>0</v>
      </c>
      <c r="F1275" s="9">
        <v>0</v>
      </c>
      <c r="G1275" s="9">
        <v>0</v>
      </c>
      <c r="H1275" s="9">
        <v>0</v>
      </c>
      <c r="I1275" s="9">
        <v>0</v>
      </c>
      <c r="J1275" s="4">
        <f t="shared" si="42"/>
        <v>0</v>
      </c>
    </row>
    <row r="1276" spans="1:10" ht="27.75" customHeight="1">
      <c r="A1276" s="76"/>
      <c r="B1276" s="76"/>
      <c r="C1276" s="80"/>
      <c r="D1276" s="7" t="s">
        <v>59</v>
      </c>
      <c r="E1276" s="9">
        <v>1</v>
      </c>
      <c r="F1276" s="9">
        <v>2</v>
      </c>
      <c r="G1276" s="9">
        <v>2</v>
      </c>
      <c r="H1276" s="9">
        <v>2</v>
      </c>
      <c r="I1276" s="9">
        <v>2</v>
      </c>
      <c r="J1276" s="4">
        <f t="shared" si="42"/>
        <v>9</v>
      </c>
    </row>
    <row r="1277" spans="1:10" ht="27.75" customHeight="1">
      <c r="A1277" s="111">
        <v>4</v>
      </c>
      <c r="B1277" s="74" t="s">
        <v>471</v>
      </c>
      <c r="C1277" s="77" t="s">
        <v>281</v>
      </c>
      <c r="D1277" s="7" t="s">
        <v>55</v>
      </c>
      <c r="E1277" s="8">
        <f>SUM(E1278:E1281)</f>
        <v>12</v>
      </c>
      <c r="F1277" s="8">
        <f>SUM(F1278:F1281)</f>
        <v>12</v>
      </c>
      <c r="G1277" s="8">
        <f>SUM(G1278:G1281)</f>
        <v>12</v>
      </c>
      <c r="H1277" s="8">
        <f>SUM(H1278:H1281)</f>
        <v>12</v>
      </c>
      <c r="I1277" s="8">
        <f>SUM(I1278:I1281)</f>
        <v>12</v>
      </c>
      <c r="J1277" s="4">
        <f t="shared" si="42"/>
        <v>60</v>
      </c>
    </row>
    <row r="1278" spans="1:10" ht="27.75" customHeight="1">
      <c r="A1278" s="75"/>
      <c r="B1278" s="75"/>
      <c r="C1278" s="77"/>
      <c r="D1278" s="7" t="s">
        <v>56</v>
      </c>
      <c r="E1278" s="9">
        <v>0</v>
      </c>
      <c r="F1278" s="9">
        <v>0</v>
      </c>
      <c r="G1278" s="9">
        <v>0</v>
      </c>
      <c r="H1278" s="9">
        <v>0</v>
      </c>
      <c r="I1278" s="9">
        <v>0</v>
      </c>
      <c r="J1278" s="4">
        <f t="shared" si="42"/>
        <v>0</v>
      </c>
    </row>
    <row r="1279" spans="1:10" ht="27.75" customHeight="1">
      <c r="A1279" s="75"/>
      <c r="B1279" s="75"/>
      <c r="C1279" s="77"/>
      <c r="D1279" s="7" t="s">
        <v>57</v>
      </c>
      <c r="E1279" s="9">
        <v>10</v>
      </c>
      <c r="F1279" s="9">
        <v>10</v>
      </c>
      <c r="G1279" s="9">
        <v>10</v>
      </c>
      <c r="H1279" s="9">
        <v>10</v>
      </c>
      <c r="I1279" s="9">
        <v>10</v>
      </c>
      <c r="J1279" s="4">
        <f t="shared" si="42"/>
        <v>50</v>
      </c>
    </row>
    <row r="1280" spans="1:10" ht="27.75" customHeight="1">
      <c r="A1280" s="75"/>
      <c r="B1280" s="75"/>
      <c r="C1280" s="77"/>
      <c r="D1280" s="7" t="s">
        <v>58</v>
      </c>
      <c r="E1280" s="9">
        <v>2</v>
      </c>
      <c r="F1280" s="9">
        <v>2</v>
      </c>
      <c r="G1280" s="9">
        <v>2</v>
      </c>
      <c r="H1280" s="9">
        <v>2</v>
      </c>
      <c r="I1280" s="9">
        <v>2</v>
      </c>
      <c r="J1280" s="4">
        <f t="shared" si="42"/>
        <v>10</v>
      </c>
    </row>
    <row r="1281" spans="1:10" ht="27.75" customHeight="1">
      <c r="A1281" s="76"/>
      <c r="B1281" s="76"/>
      <c r="C1281" s="77"/>
      <c r="D1281" s="7" t="s">
        <v>59</v>
      </c>
      <c r="E1281" s="9">
        <v>0</v>
      </c>
      <c r="F1281" s="9">
        <v>0</v>
      </c>
      <c r="G1281" s="9">
        <v>0</v>
      </c>
      <c r="H1281" s="9">
        <v>0</v>
      </c>
      <c r="I1281" s="9">
        <v>0</v>
      </c>
      <c r="J1281" s="4">
        <f t="shared" si="42"/>
        <v>0</v>
      </c>
    </row>
    <row r="1282" spans="1:10" ht="27.75" customHeight="1">
      <c r="A1282" s="111">
        <v>5</v>
      </c>
      <c r="B1282" s="74" t="s">
        <v>472</v>
      </c>
      <c r="C1282" s="77" t="s">
        <v>40</v>
      </c>
      <c r="D1282" s="7" t="s">
        <v>55</v>
      </c>
      <c r="E1282" s="8">
        <f>SUM(E1283:E1286)</f>
        <v>0</v>
      </c>
      <c r="F1282" s="8">
        <f>SUM(F1283:F1286)</f>
        <v>0</v>
      </c>
      <c r="G1282" s="8">
        <f>SUM(G1283:G1286)</f>
        <v>0</v>
      </c>
      <c r="H1282" s="8">
        <f>SUM(H1283:H1286)</f>
        <v>0</v>
      </c>
      <c r="I1282" s="8">
        <f>SUM(I1283:I1286)</f>
        <v>0</v>
      </c>
      <c r="J1282" s="4">
        <f t="shared" si="42"/>
        <v>0</v>
      </c>
    </row>
    <row r="1283" spans="1:10" ht="27.75" customHeight="1">
      <c r="A1283" s="75"/>
      <c r="B1283" s="75"/>
      <c r="C1283" s="77"/>
      <c r="D1283" s="7" t="s">
        <v>56</v>
      </c>
      <c r="E1283" s="9">
        <v>0</v>
      </c>
      <c r="F1283" s="9">
        <v>0</v>
      </c>
      <c r="G1283" s="9">
        <v>0</v>
      </c>
      <c r="H1283" s="9">
        <v>0</v>
      </c>
      <c r="I1283" s="9">
        <v>0</v>
      </c>
      <c r="J1283" s="4">
        <f t="shared" si="42"/>
        <v>0</v>
      </c>
    </row>
    <row r="1284" spans="1:10" ht="27.75" customHeight="1">
      <c r="A1284" s="75"/>
      <c r="B1284" s="75"/>
      <c r="C1284" s="77"/>
      <c r="D1284" s="7" t="s">
        <v>57</v>
      </c>
      <c r="E1284" s="9">
        <v>0</v>
      </c>
      <c r="F1284" s="9">
        <v>0</v>
      </c>
      <c r="G1284" s="9">
        <v>0</v>
      </c>
      <c r="H1284" s="9">
        <v>0</v>
      </c>
      <c r="I1284" s="9">
        <v>0</v>
      </c>
      <c r="J1284" s="4">
        <f t="shared" si="42"/>
        <v>0</v>
      </c>
    </row>
    <row r="1285" spans="1:10" ht="27.75" customHeight="1">
      <c r="A1285" s="75"/>
      <c r="B1285" s="75"/>
      <c r="C1285" s="77"/>
      <c r="D1285" s="7" t="s">
        <v>58</v>
      </c>
      <c r="E1285" s="9">
        <v>0</v>
      </c>
      <c r="F1285" s="9">
        <v>0</v>
      </c>
      <c r="G1285" s="9">
        <v>0</v>
      </c>
      <c r="H1285" s="9">
        <v>0</v>
      </c>
      <c r="I1285" s="9">
        <v>0</v>
      </c>
      <c r="J1285" s="4">
        <f t="shared" si="42"/>
        <v>0</v>
      </c>
    </row>
    <row r="1286" spans="1:10" ht="27.75" customHeight="1">
      <c r="A1286" s="76"/>
      <c r="B1286" s="76"/>
      <c r="C1286" s="77"/>
      <c r="D1286" s="7" t="s">
        <v>59</v>
      </c>
      <c r="E1286" s="9">
        <v>0</v>
      </c>
      <c r="F1286" s="9">
        <v>0</v>
      </c>
      <c r="G1286" s="9">
        <v>0</v>
      </c>
      <c r="H1286" s="9">
        <v>0</v>
      </c>
      <c r="I1286" s="9">
        <v>0</v>
      </c>
      <c r="J1286" s="4">
        <f t="shared" si="42"/>
        <v>0</v>
      </c>
    </row>
    <row r="1287" spans="1:10" ht="27.75" customHeight="1">
      <c r="A1287" s="111">
        <v>6</v>
      </c>
      <c r="B1287" s="74" t="s">
        <v>219</v>
      </c>
      <c r="C1287" s="77" t="s">
        <v>282</v>
      </c>
      <c r="D1287" s="7" t="s">
        <v>55</v>
      </c>
      <c r="E1287" s="8">
        <f>SUM(E1288:E1291)</f>
        <v>1133.2</v>
      </c>
      <c r="F1287" s="8">
        <f>SUM(F1288:F1291)</f>
        <v>1234</v>
      </c>
      <c r="G1287" s="8">
        <f>SUM(G1288:G1291)</f>
        <v>1343.9</v>
      </c>
      <c r="H1287" s="8">
        <f>SUM(H1288:H1291)</f>
        <v>1463.5</v>
      </c>
      <c r="I1287" s="8">
        <f>SUM(I1288:I1291)</f>
        <v>1593.7</v>
      </c>
      <c r="J1287" s="4">
        <f t="shared" si="42"/>
        <v>6768.3</v>
      </c>
    </row>
    <row r="1288" spans="1:10" ht="27.75" customHeight="1">
      <c r="A1288" s="75"/>
      <c r="B1288" s="75"/>
      <c r="C1288" s="77"/>
      <c r="D1288" s="7" t="s">
        <v>56</v>
      </c>
      <c r="E1288" s="9">
        <v>0</v>
      </c>
      <c r="F1288" s="9">
        <v>0</v>
      </c>
      <c r="G1288" s="9">
        <v>0</v>
      </c>
      <c r="H1288" s="9">
        <v>0</v>
      </c>
      <c r="I1288" s="9">
        <v>0</v>
      </c>
      <c r="J1288" s="4">
        <f t="shared" si="42"/>
        <v>0</v>
      </c>
    </row>
    <row r="1289" spans="1:10" ht="27.75" customHeight="1">
      <c r="A1289" s="75"/>
      <c r="B1289" s="75"/>
      <c r="C1289" s="77"/>
      <c r="D1289" s="7" t="s">
        <v>57</v>
      </c>
      <c r="E1289" s="9">
        <v>1133.2</v>
      </c>
      <c r="F1289" s="9">
        <v>1234</v>
      </c>
      <c r="G1289" s="9">
        <v>1343.9</v>
      </c>
      <c r="H1289" s="9">
        <v>1463.5</v>
      </c>
      <c r="I1289" s="9">
        <v>1593.7</v>
      </c>
      <c r="J1289" s="4">
        <f t="shared" si="42"/>
        <v>6768.3</v>
      </c>
    </row>
    <row r="1290" spans="1:10" ht="27.75" customHeight="1">
      <c r="A1290" s="75"/>
      <c r="B1290" s="75"/>
      <c r="C1290" s="77"/>
      <c r="D1290" s="7" t="s">
        <v>58</v>
      </c>
      <c r="E1290" s="9">
        <v>0</v>
      </c>
      <c r="F1290" s="9">
        <v>0</v>
      </c>
      <c r="G1290" s="9">
        <v>0</v>
      </c>
      <c r="H1290" s="9">
        <v>0</v>
      </c>
      <c r="I1290" s="9">
        <v>0</v>
      </c>
      <c r="J1290" s="4">
        <f t="shared" si="42"/>
        <v>0</v>
      </c>
    </row>
    <row r="1291" spans="1:10" ht="21.75" customHeight="1">
      <c r="A1291" s="76"/>
      <c r="B1291" s="76"/>
      <c r="C1291" s="77"/>
      <c r="D1291" s="7" t="s">
        <v>59</v>
      </c>
      <c r="E1291" s="9">
        <v>0</v>
      </c>
      <c r="F1291" s="9">
        <v>0</v>
      </c>
      <c r="G1291" s="9">
        <v>0</v>
      </c>
      <c r="H1291" s="9">
        <v>0</v>
      </c>
      <c r="I1291" s="9">
        <v>0</v>
      </c>
      <c r="J1291" s="4">
        <f t="shared" si="42"/>
        <v>0</v>
      </c>
    </row>
    <row r="1292" spans="1:10" ht="27.75" customHeight="1">
      <c r="A1292" s="111">
        <v>7</v>
      </c>
      <c r="B1292" s="74" t="s">
        <v>473</v>
      </c>
      <c r="C1292" s="77" t="s">
        <v>283</v>
      </c>
      <c r="D1292" s="7" t="s">
        <v>55</v>
      </c>
      <c r="E1292" s="8">
        <f>SUM(E1293:E1296)</f>
        <v>10</v>
      </c>
      <c r="F1292" s="8">
        <f>SUM(F1293:F1296)</f>
        <v>10</v>
      </c>
      <c r="G1292" s="8">
        <f>SUM(G1293:G1296)</f>
        <v>10</v>
      </c>
      <c r="H1292" s="8">
        <f>SUM(H1293:H1296)</f>
        <v>10</v>
      </c>
      <c r="I1292" s="8">
        <f>SUM(I1293:I1296)</f>
        <v>10</v>
      </c>
      <c r="J1292" s="4">
        <f t="shared" si="42"/>
        <v>50</v>
      </c>
    </row>
    <row r="1293" spans="1:10" ht="27.75" customHeight="1">
      <c r="A1293" s="75"/>
      <c r="B1293" s="75"/>
      <c r="C1293" s="77"/>
      <c r="D1293" s="7" t="s">
        <v>56</v>
      </c>
      <c r="E1293" s="9">
        <v>0</v>
      </c>
      <c r="F1293" s="9">
        <v>0</v>
      </c>
      <c r="G1293" s="9">
        <v>0</v>
      </c>
      <c r="H1293" s="9">
        <v>0</v>
      </c>
      <c r="I1293" s="9">
        <v>0</v>
      </c>
      <c r="J1293" s="4">
        <f t="shared" si="42"/>
        <v>0</v>
      </c>
    </row>
    <row r="1294" spans="1:10" ht="27.75" customHeight="1">
      <c r="A1294" s="75"/>
      <c r="B1294" s="75"/>
      <c r="C1294" s="77"/>
      <c r="D1294" s="7" t="s">
        <v>57</v>
      </c>
      <c r="E1294" s="9">
        <v>10</v>
      </c>
      <c r="F1294" s="9">
        <v>10</v>
      </c>
      <c r="G1294" s="9">
        <v>10</v>
      </c>
      <c r="H1294" s="9">
        <v>10</v>
      </c>
      <c r="I1294" s="9">
        <v>10</v>
      </c>
      <c r="J1294" s="4">
        <f t="shared" si="42"/>
        <v>50</v>
      </c>
    </row>
    <row r="1295" spans="1:10" ht="27.75" customHeight="1">
      <c r="A1295" s="75"/>
      <c r="B1295" s="75"/>
      <c r="C1295" s="77"/>
      <c r="D1295" s="7" t="s">
        <v>58</v>
      </c>
      <c r="E1295" s="9">
        <v>0</v>
      </c>
      <c r="F1295" s="9">
        <v>0</v>
      </c>
      <c r="G1295" s="9">
        <v>0</v>
      </c>
      <c r="H1295" s="9">
        <v>0</v>
      </c>
      <c r="I1295" s="9">
        <v>0</v>
      </c>
      <c r="J1295" s="4">
        <f t="shared" si="42"/>
        <v>0</v>
      </c>
    </row>
    <row r="1296" spans="1:10" ht="21.75" customHeight="1">
      <c r="A1296" s="76"/>
      <c r="B1296" s="76"/>
      <c r="C1296" s="77"/>
      <c r="D1296" s="7" t="s">
        <v>59</v>
      </c>
      <c r="E1296" s="9">
        <v>0</v>
      </c>
      <c r="F1296" s="9">
        <v>0</v>
      </c>
      <c r="G1296" s="9">
        <v>0</v>
      </c>
      <c r="H1296" s="9">
        <v>0</v>
      </c>
      <c r="I1296" s="9">
        <v>0</v>
      </c>
      <c r="J1296" s="4">
        <f t="shared" si="42"/>
        <v>0</v>
      </c>
    </row>
    <row r="1297" spans="1:10" ht="27.75" customHeight="1">
      <c r="A1297" s="111">
        <v>8</v>
      </c>
      <c r="B1297" s="74" t="s">
        <v>474</v>
      </c>
      <c r="C1297" s="77" t="s">
        <v>284</v>
      </c>
      <c r="D1297" s="7" t="s">
        <v>55</v>
      </c>
      <c r="E1297" s="8">
        <f>SUM(E1298:E1301)</f>
        <v>4</v>
      </c>
      <c r="F1297" s="8">
        <f>SUM(F1298:F1301)</f>
        <v>4</v>
      </c>
      <c r="G1297" s="8">
        <f>SUM(G1298:G1301)</f>
        <v>4</v>
      </c>
      <c r="H1297" s="8">
        <f>SUM(H1298:H1301)</f>
        <v>4</v>
      </c>
      <c r="I1297" s="8">
        <f>SUM(I1298:I1301)</f>
        <v>4</v>
      </c>
      <c r="J1297" s="4">
        <f t="shared" si="42"/>
        <v>20</v>
      </c>
    </row>
    <row r="1298" spans="1:10" ht="27.75" customHeight="1">
      <c r="A1298" s="75"/>
      <c r="B1298" s="75"/>
      <c r="C1298" s="77"/>
      <c r="D1298" s="7" t="s">
        <v>56</v>
      </c>
      <c r="E1298" s="9">
        <v>0</v>
      </c>
      <c r="F1298" s="9">
        <v>0</v>
      </c>
      <c r="G1298" s="9">
        <v>0</v>
      </c>
      <c r="H1298" s="9">
        <v>0</v>
      </c>
      <c r="I1298" s="9">
        <v>0</v>
      </c>
      <c r="J1298" s="4">
        <f t="shared" si="42"/>
        <v>0</v>
      </c>
    </row>
    <row r="1299" spans="1:10" ht="27.75" customHeight="1">
      <c r="A1299" s="75"/>
      <c r="B1299" s="75"/>
      <c r="C1299" s="77"/>
      <c r="D1299" s="7" t="s">
        <v>57</v>
      </c>
      <c r="E1299" s="9">
        <v>4</v>
      </c>
      <c r="F1299" s="9">
        <v>4</v>
      </c>
      <c r="G1299" s="9">
        <v>4</v>
      </c>
      <c r="H1299" s="9">
        <v>4</v>
      </c>
      <c r="I1299" s="9">
        <v>4</v>
      </c>
      <c r="J1299" s="4">
        <f t="shared" si="42"/>
        <v>20</v>
      </c>
    </row>
    <row r="1300" spans="1:10" ht="27.75" customHeight="1">
      <c r="A1300" s="75"/>
      <c r="B1300" s="75"/>
      <c r="C1300" s="77"/>
      <c r="D1300" s="7" t="s">
        <v>58</v>
      </c>
      <c r="E1300" s="9">
        <v>0</v>
      </c>
      <c r="F1300" s="9">
        <v>0</v>
      </c>
      <c r="G1300" s="9">
        <v>0</v>
      </c>
      <c r="H1300" s="9">
        <v>0</v>
      </c>
      <c r="I1300" s="9">
        <v>0</v>
      </c>
      <c r="J1300" s="4">
        <f t="shared" si="42"/>
        <v>0</v>
      </c>
    </row>
    <row r="1301" spans="1:10" ht="27.75" customHeight="1">
      <c r="A1301" s="76"/>
      <c r="B1301" s="76"/>
      <c r="C1301" s="77"/>
      <c r="D1301" s="7" t="s">
        <v>59</v>
      </c>
      <c r="E1301" s="9">
        <v>0</v>
      </c>
      <c r="F1301" s="9">
        <v>0</v>
      </c>
      <c r="G1301" s="9">
        <v>0</v>
      </c>
      <c r="H1301" s="9">
        <v>0</v>
      </c>
      <c r="I1301" s="9">
        <v>0</v>
      </c>
      <c r="J1301" s="4">
        <f t="shared" si="42"/>
        <v>0</v>
      </c>
    </row>
    <row r="1302" spans="1:10" ht="27.75" customHeight="1">
      <c r="A1302" s="86" t="s">
        <v>27</v>
      </c>
      <c r="B1302" s="116"/>
      <c r="C1302" s="116"/>
      <c r="D1302" s="117"/>
      <c r="E1302" s="8">
        <f>SUM(E1262,E1267,E1272,E1277,E1282,E1287,E1292,E1297)</f>
        <v>1172.2</v>
      </c>
      <c r="F1302" s="8">
        <f>SUM(F1262,F1267,F1272,F1277,F1282,F1287,F1292,F1297)</f>
        <v>1275</v>
      </c>
      <c r="G1302" s="8">
        <f>SUM(G1262,G1267,G1272,G1277,G1282,G1287,G1292,G1297)</f>
        <v>1387.9</v>
      </c>
      <c r="H1302" s="8">
        <f>SUM(H1262,H1267,H1272,H1277,H1282,H1287,H1292,H1297)</f>
        <v>1507.5</v>
      </c>
      <c r="I1302" s="8">
        <f>SUM(I1262,I1267,I1272,I1277,I1282,I1287,I1292,I1297)</f>
        <v>1638.7</v>
      </c>
      <c r="J1302" s="4">
        <f t="shared" si="42"/>
        <v>6981.3</v>
      </c>
    </row>
    <row r="1303" spans="1:10" ht="34.5" customHeight="1">
      <c r="A1303" s="25"/>
      <c r="B1303" s="26"/>
      <c r="C1303" s="26"/>
      <c r="D1303" s="27" t="s">
        <v>56</v>
      </c>
      <c r="E1303" s="28">
        <f>E1263+E1268+E1273++E1278+E1283+E1293+E1298+E1288</f>
        <v>0</v>
      </c>
      <c r="F1303" s="28">
        <f>F1263+F1268+F1273++F1278+F1283+F1293+F1298+F1288</f>
        <v>0</v>
      </c>
      <c r="G1303" s="28">
        <f>G1263+G1268+G1273++G1278+G1283+G1293+G1298+G1288</f>
        <v>0</v>
      </c>
      <c r="H1303" s="28">
        <f>H1263+H1268+H1273++H1278+H1283+H1293+H1298+H1288</f>
        <v>0</v>
      </c>
      <c r="I1303" s="28">
        <f>I1263+I1268+I1273++I1278+I1283+I1293+I1298+I1288</f>
        <v>0</v>
      </c>
      <c r="J1303" s="4">
        <f t="shared" si="42"/>
        <v>0</v>
      </c>
    </row>
    <row r="1304" spans="1:10" ht="34.5" customHeight="1">
      <c r="A1304" s="29"/>
      <c r="B1304" s="30"/>
      <c r="C1304" s="30"/>
      <c r="D1304" s="31" t="s">
        <v>57</v>
      </c>
      <c r="E1304" s="28">
        <f aca="true" t="shared" si="43" ref="E1304:I1306">E1264+E1269+E1274++E1279+E1284+E1294+E1299+E1289</f>
        <v>1167.2</v>
      </c>
      <c r="F1304" s="28">
        <f t="shared" si="43"/>
        <v>1269</v>
      </c>
      <c r="G1304" s="28">
        <f t="shared" si="43"/>
        <v>1380.9</v>
      </c>
      <c r="H1304" s="28">
        <f t="shared" si="43"/>
        <v>1500.5</v>
      </c>
      <c r="I1304" s="28">
        <f t="shared" si="43"/>
        <v>1631.7</v>
      </c>
      <c r="J1304" s="4">
        <f t="shared" si="42"/>
        <v>6949.3</v>
      </c>
    </row>
    <row r="1305" spans="1:10" ht="34.5" customHeight="1">
      <c r="A1305" s="29"/>
      <c r="B1305" s="30"/>
      <c r="C1305" s="30"/>
      <c r="D1305" s="31" t="s">
        <v>58</v>
      </c>
      <c r="E1305" s="28">
        <f t="shared" si="43"/>
        <v>2</v>
      </c>
      <c r="F1305" s="28">
        <f t="shared" si="43"/>
        <v>2</v>
      </c>
      <c r="G1305" s="28">
        <f t="shared" si="43"/>
        <v>2</v>
      </c>
      <c r="H1305" s="28">
        <f t="shared" si="43"/>
        <v>2</v>
      </c>
      <c r="I1305" s="28">
        <f t="shared" si="43"/>
        <v>2</v>
      </c>
      <c r="J1305" s="4">
        <f t="shared" si="42"/>
        <v>10</v>
      </c>
    </row>
    <row r="1306" spans="1:10" ht="34.5" customHeight="1">
      <c r="A1306" s="29"/>
      <c r="B1306" s="30"/>
      <c r="C1306" s="30"/>
      <c r="D1306" s="31" t="s">
        <v>59</v>
      </c>
      <c r="E1306" s="28">
        <f t="shared" si="43"/>
        <v>3</v>
      </c>
      <c r="F1306" s="28">
        <f t="shared" si="43"/>
        <v>4</v>
      </c>
      <c r="G1306" s="28">
        <f t="shared" si="43"/>
        <v>5</v>
      </c>
      <c r="H1306" s="28">
        <f t="shared" si="43"/>
        <v>5</v>
      </c>
      <c r="I1306" s="28">
        <f t="shared" si="43"/>
        <v>5</v>
      </c>
      <c r="J1306" s="4">
        <f t="shared" si="42"/>
        <v>22</v>
      </c>
    </row>
    <row r="1307" spans="1:10" ht="44.25" customHeight="1">
      <c r="A1307" s="32" t="s">
        <v>519</v>
      </c>
      <c r="B1307" s="33"/>
      <c r="C1307" s="33"/>
      <c r="D1307" s="33"/>
      <c r="E1307" s="33"/>
      <c r="F1307" s="33"/>
      <c r="G1307" s="33"/>
      <c r="H1307" s="33"/>
      <c r="I1307" s="33"/>
      <c r="J1307" s="4"/>
    </row>
    <row r="1308" spans="1:10" ht="29.25" customHeight="1">
      <c r="A1308" s="111">
        <v>1</v>
      </c>
      <c r="B1308" s="74" t="s">
        <v>477</v>
      </c>
      <c r="C1308" s="78" t="s">
        <v>520</v>
      </c>
      <c r="D1308" s="7" t="s">
        <v>55</v>
      </c>
      <c r="E1308" s="8">
        <f>SUM(E1309:E1312)</f>
        <v>0</v>
      </c>
      <c r="F1308" s="8">
        <f>SUM(F1309:F1312)</f>
        <v>0</v>
      </c>
      <c r="G1308" s="8">
        <f>SUM(G1309:G1312)</f>
        <v>0</v>
      </c>
      <c r="H1308" s="8">
        <f>SUM(H1309:H1312)</f>
        <v>0</v>
      </c>
      <c r="I1308" s="8">
        <f>SUM(I1309:I1312)</f>
        <v>0</v>
      </c>
      <c r="J1308" s="4">
        <f t="shared" si="42"/>
        <v>0</v>
      </c>
    </row>
    <row r="1309" spans="1:10" ht="35.25" customHeight="1">
      <c r="A1309" s="120"/>
      <c r="B1309" s="118"/>
      <c r="C1309" s="118"/>
      <c r="D1309" s="7" t="s">
        <v>56</v>
      </c>
      <c r="E1309" s="9">
        <v>0</v>
      </c>
      <c r="F1309" s="9">
        <v>0</v>
      </c>
      <c r="G1309" s="9">
        <v>0</v>
      </c>
      <c r="H1309" s="9">
        <v>0</v>
      </c>
      <c r="I1309" s="9">
        <v>0</v>
      </c>
      <c r="J1309" s="4">
        <f t="shared" si="42"/>
        <v>0</v>
      </c>
    </row>
    <row r="1310" spans="1:10" ht="33" customHeight="1">
      <c r="A1310" s="120"/>
      <c r="B1310" s="118"/>
      <c r="C1310" s="118"/>
      <c r="D1310" s="7" t="s">
        <v>57</v>
      </c>
      <c r="E1310" s="9">
        <v>0</v>
      </c>
      <c r="F1310" s="9">
        <v>0</v>
      </c>
      <c r="G1310" s="9">
        <v>0</v>
      </c>
      <c r="H1310" s="9">
        <v>0</v>
      </c>
      <c r="I1310" s="9">
        <v>0</v>
      </c>
      <c r="J1310" s="4">
        <f t="shared" si="42"/>
        <v>0</v>
      </c>
    </row>
    <row r="1311" spans="1:10" ht="33" customHeight="1">
      <c r="A1311" s="120"/>
      <c r="B1311" s="118"/>
      <c r="C1311" s="118"/>
      <c r="D1311" s="7" t="s">
        <v>58</v>
      </c>
      <c r="E1311" s="9">
        <v>0</v>
      </c>
      <c r="F1311" s="9">
        <v>0</v>
      </c>
      <c r="G1311" s="9">
        <v>0</v>
      </c>
      <c r="H1311" s="9">
        <v>0</v>
      </c>
      <c r="I1311" s="9">
        <v>0</v>
      </c>
      <c r="J1311" s="4">
        <f t="shared" si="42"/>
        <v>0</v>
      </c>
    </row>
    <row r="1312" spans="1:10" ht="39.75" customHeight="1">
      <c r="A1312" s="121"/>
      <c r="B1312" s="119"/>
      <c r="C1312" s="119"/>
      <c r="D1312" s="7" t="s">
        <v>59</v>
      </c>
      <c r="E1312" s="9">
        <v>0</v>
      </c>
      <c r="F1312" s="9">
        <v>0</v>
      </c>
      <c r="G1312" s="9">
        <v>0</v>
      </c>
      <c r="H1312" s="9">
        <v>0</v>
      </c>
      <c r="I1312" s="9">
        <v>0</v>
      </c>
      <c r="J1312" s="4">
        <f t="shared" si="42"/>
        <v>0</v>
      </c>
    </row>
    <row r="1313" spans="1:10" ht="27.75" customHeight="1">
      <c r="A1313" s="111">
        <v>2</v>
      </c>
      <c r="B1313" s="74" t="s">
        <v>522</v>
      </c>
      <c r="C1313" s="78" t="s">
        <v>521</v>
      </c>
      <c r="D1313" s="7" t="s">
        <v>55</v>
      </c>
      <c r="E1313" s="8">
        <f>SUM(E1314:E1317)</f>
        <v>0</v>
      </c>
      <c r="F1313" s="8">
        <f>SUM(F1314:F1317)</f>
        <v>0</v>
      </c>
      <c r="G1313" s="8">
        <f>SUM(G1314:G1317)</f>
        <v>0</v>
      </c>
      <c r="H1313" s="8">
        <f>SUM(H1314:H1317)</f>
        <v>0</v>
      </c>
      <c r="I1313" s="8">
        <f>SUM(I1314:I1317)</f>
        <v>0</v>
      </c>
      <c r="J1313" s="4">
        <f t="shared" si="42"/>
        <v>0</v>
      </c>
    </row>
    <row r="1314" spans="1:10" ht="27.75" customHeight="1">
      <c r="A1314" s="120"/>
      <c r="B1314" s="118"/>
      <c r="C1314" s="118"/>
      <c r="D1314" s="7" t="s">
        <v>56</v>
      </c>
      <c r="E1314" s="9">
        <v>0</v>
      </c>
      <c r="F1314" s="9">
        <v>0</v>
      </c>
      <c r="G1314" s="9">
        <v>0</v>
      </c>
      <c r="H1314" s="9">
        <v>0</v>
      </c>
      <c r="I1314" s="9">
        <v>0</v>
      </c>
      <c r="J1314" s="4">
        <f t="shared" si="42"/>
        <v>0</v>
      </c>
    </row>
    <row r="1315" spans="1:10" ht="27.75" customHeight="1">
      <c r="A1315" s="120"/>
      <c r="B1315" s="118"/>
      <c r="C1315" s="118"/>
      <c r="D1315" s="7" t="s">
        <v>57</v>
      </c>
      <c r="E1315" s="9">
        <v>0</v>
      </c>
      <c r="F1315" s="9">
        <v>0</v>
      </c>
      <c r="G1315" s="9">
        <v>0</v>
      </c>
      <c r="H1315" s="9">
        <v>0</v>
      </c>
      <c r="I1315" s="9">
        <v>0</v>
      </c>
      <c r="J1315" s="4">
        <f t="shared" si="42"/>
        <v>0</v>
      </c>
    </row>
    <row r="1316" spans="1:10" ht="27.75" customHeight="1">
      <c r="A1316" s="120"/>
      <c r="B1316" s="118"/>
      <c r="C1316" s="118"/>
      <c r="D1316" s="7" t="s">
        <v>58</v>
      </c>
      <c r="E1316" s="9">
        <v>0</v>
      </c>
      <c r="F1316" s="9">
        <v>0</v>
      </c>
      <c r="G1316" s="9">
        <v>0</v>
      </c>
      <c r="H1316" s="9">
        <v>0</v>
      </c>
      <c r="I1316" s="9">
        <v>0</v>
      </c>
      <c r="J1316" s="4">
        <f t="shared" si="42"/>
        <v>0</v>
      </c>
    </row>
    <row r="1317" spans="1:10" ht="43.5" customHeight="1">
      <c r="A1317" s="121"/>
      <c r="B1317" s="119"/>
      <c r="C1317" s="119"/>
      <c r="D1317" s="7" t="s">
        <v>59</v>
      </c>
      <c r="E1317" s="9">
        <v>0</v>
      </c>
      <c r="F1317" s="9">
        <v>0</v>
      </c>
      <c r="G1317" s="9">
        <v>0</v>
      </c>
      <c r="H1317" s="9">
        <v>0</v>
      </c>
      <c r="I1317" s="9">
        <v>0</v>
      </c>
      <c r="J1317" s="4">
        <f t="shared" si="42"/>
        <v>0</v>
      </c>
    </row>
    <row r="1318" spans="1:10" ht="30" customHeight="1">
      <c r="A1318" s="111">
        <v>3</v>
      </c>
      <c r="B1318" s="74" t="s">
        <v>478</v>
      </c>
      <c r="C1318" s="78" t="s">
        <v>373</v>
      </c>
      <c r="D1318" s="7" t="s">
        <v>55</v>
      </c>
      <c r="E1318" s="8">
        <f>SUM(E1319:E1322)</f>
        <v>0</v>
      </c>
      <c r="F1318" s="8">
        <f>SUM(F1319:F1322)</f>
        <v>0</v>
      </c>
      <c r="G1318" s="8">
        <f>SUM(G1319:G1322)</f>
        <v>0</v>
      </c>
      <c r="H1318" s="8">
        <f>SUM(H1319:H1322)</f>
        <v>0</v>
      </c>
      <c r="I1318" s="8">
        <f>SUM(I1319:I1322)</f>
        <v>0</v>
      </c>
      <c r="J1318" s="4">
        <f t="shared" si="42"/>
        <v>0</v>
      </c>
    </row>
    <row r="1319" spans="1:10" ht="25.5" customHeight="1">
      <c r="A1319" s="75"/>
      <c r="B1319" s="75"/>
      <c r="C1319" s="79"/>
      <c r="D1319" s="7" t="s">
        <v>56</v>
      </c>
      <c r="E1319" s="9">
        <v>0</v>
      </c>
      <c r="F1319" s="9">
        <v>0</v>
      </c>
      <c r="G1319" s="9">
        <v>0</v>
      </c>
      <c r="H1319" s="9">
        <v>0</v>
      </c>
      <c r="I1319" s="9">
        <v>0</v>
      </c>
      <c r="J1319" s="4">
        <f t="shared" si="42"/>
        <v>0</v>
      </c>
    </row>
    <row r="1320" spans="1:10" ht="30" customHeight="1">
      <c r="A1320" s="75"/>
      <c r="B1320" s="75"/>
      <c r="C1320" s="79"/>
      <c r="D1320" s="7" t="s">
        <v>57</v>
      </c>
      <c r="E1320" s="9">
        <v>0</v>
      </c>
      <c r="F1320" s="9">
        <v>0</v>
      </c>
      <c r="G1320" s="9">
        <v>0</v>
      </c>
      <c r="H1320" s="9">
        <v>0</v>
      </c>
      <c r="I1320" s="9">
        <v>0</v>
      </c>
      <c r="J1320" s="4">
        <f t="shared" si="42"/>
        <v>0</v>
      </c>
    </row>
    <row r="1321" spans="1:10" ht="30" customHeight="1">
      <c r="A1321" s="75"/>
      <c r="B1321" s="75"/>
      <c r="C1321" s="79"/>
      <c r="D1321" s="7" t="s">
        <v>58</v>
      </c>
      <c r="E1321" s="9">
        <v>0</v>
      </c>
      <c r="F1321" s="9">
        <v>0</v>
      </c>
      <c r="G1321" s="9">
        <v>0</v>
      </c>
      <c r="H1321" s="9">
        <v>0</v>
      </c>
      <c r="I1321" s="9">
        <v>0</v>
      </c>
      <c r="J1321" s="4">
        <f t="shared" si="42"/>
        <v>0</v>
      </c>
    </row>
    <row r="1322" spans="1:10" ht="54" customHeight="1">
      <c r="A1322" s="76"/>
      <c r="B1322" s="76"/>
      <c r="C1322" s="80"/>
      <c r="D1322" s="7" t="s">
        <v>59</v>
      </c>
      <c r="E1322" s="9">
        <v>0</v>
      </c>
      <c r="F1322" s="9">
        <v>0</v>
      </c>
      <c r="G1322" s="9">
        <v>0</v>
      </c>
      <c r="H1322" s="9">
        <v>0</v>
      </c>
      <c r="I1322" s="9">
        <v>0</v>
      </c>
      <c r="J1322" s="4">
        <f t="shared" si="42"/>
        <v>0</v>
      </c>
    </row>
    <row r="1323" spans="1:10" ht="30" customHeight="1">
      <c r="A1323" s="111">
        <v>4</v>
      </c>
      <c r="B1323" s="74" t="s">
        <v>368</v>
      </c>
      <c r="C1323" s="78" t="s">
        <v>181</v>
      </c>
      <c r="D1323" s="7" t="s">
        <v>55</v>
      </c>
      <c r="E1323" s="8">
        <f>SUM(E1324:E1327)</f>
        <v>0</v>
      </c>
      <c r="F1323" s="8">
        <f>SUM(F1324:F1327)</f>
        <v>0</v>
      </c>
      <c r="G1323" s="8">
        <f>SUM(G1324:G1327)</f>
        <v>0</v>
      </c>
      <c r="H1323" s="8">
        <f>SUM(H1324:H1327)</f>
        <v>0</v>
      </c>
      <c r="I1323" s="8">
        <f>SUM(I1324:I1327)</f>
        <v>0</v>
      </c>
      <c r="J1323" s="4">
        <f t="shared" si="42"/>
        <v>0</v>
      </c>
    </row>
    <row r="1324" spans="1:10" ht="30" customHeight="1">
      <c r="A1324" s="75"/>
      <c r="B1324" s="65"/>
      <c r="C1324" s="79"/>
      <c r="D1324" s="7" t="s">
        <v>56</v>
      </c>
      <c r="E1324" s="9">
        <v>0</v>
      </c>
      <c r="F1324" s="9">
        <v>0</v>
      </c>
      <c r="G1324" s="9">
        <v>0</v>
      </c>
      <c r="H1324" s="9">
        <v>0</v>
      </c>
      <c r="I1324" s="9">
        <v>0</v>
      </c>
      <c r="J1324" s="4">
        <f t="shared" si="42"/>
        <v>0</v>
      </c>
    </row>
    <row r="1325" spans="1:10" ht="30" customHeight="1">
      <c r="A1325" s="75"/>
      <c r="B1325" s="65" t="s">
        <v>367</v>
      </c>
      <c r="C1325" s="79" t="s">
        <v>369</v>
      </c>
      <c r="D1325" s="7" t="s">
        <v>57</v>
      </c>
      <c r="E1325" s="9">
        <v>0</v>
      </c>
      <c r="F1325" s="9">
        <v>0</v>
      </c>
      <c r="G1325" s="9">
        <v>0</v>
      </c>
      <c r="H1325" s="9">
        <v>0</v>
      </c>
      <c r="I1325" s="9">
        <v>0</v>
      </c>
      <c r="J1325" s="4">
        <f t="shared" si="42"/>
        <v>0</v>
      </c>
    </row>
    <row r="1326" spans="1:10" ht="30" customHeight="1">
      <c r="A1326" s="75"/>
      <c r="B1326" s="65"/>
      <c r="C1326" s="79"/>
      <c r="D1326" s="7" t="s">
        <v>58</v>
      </c>
      <c r="E1326" s="9">
        <v>0</v>
      </c>
      <c r="F1326" s="9">
        <v>0</v>
      </c>
      <c r="G1326" s="9">
        <v>0</v>
      </c>
      <c r="H1326" s="9">
        <v>0</v>
      </c>
      <c r="I1326" s="9">
        <v>0</v>
      </c>
      <c r="J1326" s="4">
        <f t="shared" si="42"/>
        <v>0</v>
      </c>
    </row>
    <row r="1327" spans="1:10" ht="78.75" customHeight="1">
      <c r="A1327" s="76"/>
      <c r="B1327" s="66"/>
      <c r="C1327" s="80"/>
      <c r="D1327" s="7" t="s">
        <v>59</v>
      </c>
      <c r="E1327" s="9">
        <v>0</v>
      </c>
      <c r="F1327" s="9">
        <v>0</v>
      </c>
      <c r="G1327" s="9">
        <v>0</v>
      </c>
      <c r="H1327" s="9">
        <v>0</v>
      </c>
      <c r="I1327" s="9">
        <v>0</v>
      </c>
      <c r="J1327" s="4">
        <f t="shared" si="42"/>
        <v>0</v>
      </c>
    </row>
    <row r="1328" spans="1:10" ht="30" customHeight="1">
      <c r="A1328" s="111">
        <v>5</v>
      </c>
      <c r="B1328" s="74" t="s">
        <v>285</v>
      </c>
      <c r="C1328" s="77" t="s">
        <v>41</v>
      </c>
      <c r="D1328" s="7" t="s">
        <v>55</v>
      </c>
      <c r="E1328" s="8">
        <f>SUM(E1329:E1332)</f>
        <v>0</v>
      </c>
      <c r="F1328" s="8">
        <f>SUM(F1329:F1332)</f>
        <v>0</v>
      </c>
      <c r="G1328" s="8">
        <f>SUM(G1329:G1332)</f>
        <v>0</v>
      </c>
      <c r="H1328" s="8">
        <f>SUM(H1329:H1332)</f>
        <v>0</v>
      </c>
      <c r="I1328" s="8">
        <f>SUM(I1329:I1332)</f>
        <v>0</v>
      </c>
      <c r="J1328" s="4">
        <f t="shared" si="42"/>
        <v>0</v>
      </c>
    </row>
    <row r="1329" spans="1:10" ht="30" customHeight="1">
      <c r="A1329" s="75"/>
      <c r="B1329" s="75"/>
      <c r="C1329" s="77"/>
      <c r="D1329" s="7" t="s">
        <v>56</v>
      </c>
      <c r="E1329" s="9">
        <v>0</v>
      </c>
      <c r="F1329" s="9">
        <v>0</v>
      </c>
      <c r="G1329" s="9">
        <v>0</v>
      </c>
      <c r="H1329" s="9">
        <v>0</v>
      </c>
      <c r="I1329" s="9">
        <v>0</v>
      </c>
      <c r="J1329" s="4">
        <f t="shared" si="42"/>
        <v>0</v>
      </c>
    </row>
    <row r="1330" spans="1:10" ht="30" customHeight="1">
      <c r="A1330" s="75"/>
      <c r="B1330" s="75"/>
      <c r="C1330" s="77"/>
      <c r="D1330" s="7" t="s">
        <v>57</v>
      </c>
      <c r="E1330" s="9">
        <v>0</v>
      </c>
      <c r="F1330" s="9">
        <v>0</v>
      </c>
      <c r="G1330" s="9">
        <v>0</v>
      </c>
      <c r="H1330" s="9">
        <v>0</v>
      </c>
      <c r="I1330" s="9">
        <v>0</v>
      </c>
      <c r="J1330" s="4">
        <f t="shared" si="42"/>
        <v>0</v>
      </c>
    </row>
    <row r="1331" spans="1:10" ht="30" customHeight="1">
      <c r="A1331" s="75"/>
      <c r="B1331" s="75"/>
      <c r="C1331" s="77"/>
      <c r="D1331" s="7" t="s">
        <v>58</v>
      </c>
      <c r="E1331" s="9">
        <v>0</v>
      </c>
      <c r="F1331" s="9">
        <v>0</v>
      </c>
      <c r="G1331" s="9">
        <v>0</v>
      </c>
      <c r="H1331" s="9">
        <v>0</v>
      </c>
      <c r="I1331" s="9">
        <v>0</v>
      </c>
      <c r="J1331" s="4">
        <f t="shared" si="42"/>
        <v>0</v>
      </c>
    </row>
    <row r="1332" spans="1:10" ht="24" customHeight="1">
      <c r="A1332" s="76"/>
      <c r="B1332" s="76"/>
      <c r="C1332" s="77"/>
      <c r="D1332" s="7" t="s">
        <v>59</v>
      </c>
      <c r="E1332" s="9">
        <v>0</v>
      </c>
      <c r="F1332" s="9">
        <v>0</v>
      </c>
      <c r="G1332" s="9">
        <v>0</v>
      </c>
      <c r="H1332" s="9">
        <v>0</v>
      </c>
      <c r="I1332" s="9">
        <v>0</v>
      </c>
      <c r="J1332" s="4">
        <f t="shared" si="42"/>
        <v>0</v>
      </c>
    </row>
    <row r="1333" spans="1:10" ht="30" customHeight="1">
      <c r="A1333" s="111">
        <v>6</v>
      </c>
      <c r="B1333" s="74" t="s">
        <v>370</v>
      </c>
      <c r="C1333" s="78" t="s">
        <v>371</v>
      </c>
      <c r="D1333" s="7" t="s">
        <v>55</v>
      </c>
      <c r="E1333" s="8">
        <f>SUM(E1334:E1337)</f>
        <v>26884</v>
      </c>
      <c r="F1333" s="8">
        <f>SUM(F1334:F1337)</f>
        <v>30698</v>
      </c>
      <c r="G1333" s="8">
        <f>SUM(G1334:G1337)</f>
        <v>35117</v>
      </c>
      <c r="H1333" s="8">
        <f>SUM(H1334:H1337)</f>
        <v>40247</v>
      </c>
      <c r="I1333" s="8">
        <f>SUM(I1334:I1337)</f>
        <v>47255</v>
      </c>
      <c r="J1333" s="4">
        <f t="shared" si="42"/>
        <v>180201</v>
      </c>
    </row>
    <row r="1334" spans="1:10" ht="30" customHeight="1">
      <c r="A1334" s="75"/>
      <c r="B1334" s="65"/>
      <c r="C1334" s="79"/>
      <c r="D1334" s="7" t="s">
        <v>56</v>
      </c>
      <c r="E1334" s="12">
        <v>11500</v>
      </c>
      <c r="F1334" s="12">
        <v>12650</v>
      </c>
      <c r="G1334" s="12">
        <v>13915</v>
      </c>
      <c r="H1334" s="12">
        <v>15306</v>
      </c>
      <c r="I1334" s="12">
        <v>17602</v>
      </c>
      <c r="J1334" s="4">
        <f t="shared" si="42"/>
        <v>70973</v>
      </c>
    </row>
    <row r="1335" spans="1:10" ht="30" customHeight="1">
      <c r="A1335" s="75"/>
      <c r="B1335" s="65"/>
      <c r="C1335" s="79"/>
      <c r="D1335" s="7" t="s">
        <v>57</v>
      </c>
      <c r="E1335" s="12">
        <v>0</v>
      </c>
      <c r="F1335" s="12">
        <v>0</v>
      </c>
      <c r="G1335" s="12">
        <v>0</v>
      </c>
      <c r="H1335" s="12">
        <v>0</v>
      </c>
      <c r="I1335" s="12">
        <v>0</v>
      </c>
      <c r="J1335" s="4">
        <f t="shared" si="42"/>
        <v>0</v>
      </c>
    </row>
    <row r="1336" spans="1:10" ht="30" customHeight="1">
      <c r="A1336" s="75"/>
      <c r="B1336" s="65"/>
      <c r="C1336" s="79"/>
      <c r="D1336" s="7" t="s">
        <v>58</v>
      </c>
      <c r="E1336" s="12">
        <v>8268</v>
      </c>
      <c r="F1336" s="12">
        <v>9922</v>
      </c>
      <c r="G1336" s="12">
        <v>11906</v>
      </c>
      <c r="H1336" s="12">
        <v>14287</v>
      </c>
      <c r="I1336" s="12">
        <v>17144</v>
      </c>
      <c r="J1336" s="4">
        <f aca="true" t="shared" si="44" ref="J1336:J1382">SUM(E1336:I1336)</f>
        <v>61527</v>
      </c>
    </row>
    <row r="1337" spans="1:10" ht="17.25" customHeight="1">
      <c r="A1337" s="76"/>
      <c r="B1337" s="66"/>
      <c r="C1337" s="80"/>
      <c r="D1337" s="7" t="s">
        <v>59</v>
      </c>
      <c r="E1337" s="12">
        <v>7116</v>
      </c>
      <c r="F1337" s="12">
        <v>8126</v>
      </c>
      <c r="G1337" s="12">
        <v>9296</v>
      </c>
      <c r="H1337" s="12">
        <v>10654</v>
      </c>
      <c r="I1337" s="12">
        <v>12509</v>
      </c>
      <c r="J1337" s="4">
        <f t="shared" si="44"/>
        <v>47701</v>
      </c>
    </row>
    <row r="1338" spans="1:10" ht="20.25" customHeight="1">
      <c r="A1338" s="111">
        <v>7</v>
      </c>
      <c r="B1338" s="74" t="s">
        <v>220</v>
      </c>
      <c r="C1338" s="77" t="s">
        <v>41</v>
      </c>
      <c r="D1338" s="7" t="s">
        <v>55</v>
      </c>
      <c r="E1338" s="13">
        <f>SUM(E1339:E1342)</f>
        <v>0</v>
      </c>
      <c r="F1338" s="13">
        <f>SUM(F1339:F1342)</f>
        <v>0</v>
      </c>
      <c r="G1338" s="13">
        <f>SUM(G1339:G1342)</f>
        <v>0</v>
      </c>
      <c r="H1338" s="13">
        <f>SUM(H1339:H1342)</f>
        <v>0</v>
      </c>
      <c r="I1338" s="13">
        <f>SUM(I1339:I1342)</f>
        <v>0</v>
      </c>
      <c r="J1338" s="4">
        <f t="shared" si="44"/>
        <v>0</v>
      </c>
    </row>
    <row r="1339" spans="1:10" ht="30" customHeight="1">
      <c r="A1339" s="75"/>
      <c r="B1339" s="75"/>
      <c r="C1339" s="77"/>
      <c r="D1339" s="7" t="s">
        <v>56</v>
      </c>
      <c r="E1339" s="9">
        <v>0</v>
      </c>
      <c r="F1339" s="9">
        <v>0</v>
      </c>
      <c r="G1339" s="9">
        <v>0</v>
      </c>
      <c r="H1339" s="9">
        <v>0</v>
      </c>
      <c r="I1339" s="9">
        <v>0</v>
      </c>
      <c r="J1339" s="4">
        <f t="shared" si="44"/>
        <v>0</v>
      </c>
    </row>
    <row r="1340" spans="1:10" ht="30" customHeight="1">
      <c r="A1340" s="75"/>
      <c r="B1340" s="75"/>
      <c r="C1340" s="77"/>
      <c r="D1340" s="7" t="s">
        <v>57</v>
      </c>
      <c r="E1340" s="9">
        <v>0</v>
      </c>
      <c r="F1340" s="9">
        <v>0</v>
      </c>
      <c r="G1340" s="9">
        <v>0</v>
      </c>
      <c r="H1340" s="9">
        <v>0</v>
      </c>
      <c r="I1340" s="9">
        <v>0</v>
      </c>
      <c r="J1340" s="4">
        <f t="shared" si="44"/>
        <v>0</v>
      </c>
    </row>
    <row r="1341" spans="1:10" ht="30" customHeight="1">
      <c r="A1341" s="75"/>
      <c r="B1341" s="75"/>
      <c r="C1341" s="77"/>
      <c r="D1341" s="7" t="s">
        <v>58</v>
      </c>
      <c r="E1341" s="9">
        <v>0</v>
      </c>
      <c r="F1341" s="9">
        <v>0</v>
      </c>
      <c r="G1341" s="9">
        <v>0</v>
      </c>
      <c r="H1341" s="9">
        <v>0</v>
      </c>
      <c r="I1341" s="9">
        <v>0</v>
      </c>
      <c r="J1341" s="4">
        <f t="shared" si="44"/>
        <v>0</v>
      </c>
    </row>
    <row r="1342" spans="1:10" ht="16.5" customHeight="1">
      <c r="A1342" s="76"/>
      <c r="B1342" s="76"/>
      <c r="C1342" s="77"/>
      <c r="D1342" s="7" t="s">
        <v>59</v>
      </c>
      <c r="E1342" s="9">
        <v>0</v>
      </c>
      <c r="F1342" s="9">
        <v>0</v>
      </c>
      <c r="G1342" s="9">
        <v>0</v>
      </c>
      <c r="H1342" s="9">
        <v>0</v>
      </c>
      <c r="I1342" s="9">
        <v>0</v>
      </c>
      <c r="J1342" s="4">
        <f t="shared" si="44"/>
        <v>0</v>
      </c>
    </row>
    <row r="1343" spans="1:10" ht="30" customHeight="1">
      <c r="A1343" s="111">
        <v>8</v>
      </c>
      <c r="B1343" s="74" t="s">
        <v>319</v>
      </c>
      <c r="C1343" s="77" t="s">
        <v>41</v>
      </c>
      <c r="D1343" s="7" t="s">
        <v>55</v>
      </c>
      <c r="E1343" s="8">
        <f>SUM(E1344:E1347)</f>
        <v>0</v>
      </c>
      <c r="F1343" s="8">
        <f>SUM(F1344:F1347)</f>
        <v>0</v>
      </c>
      <c r="G1343" s="8">
        <f>SUM(G1344:G1347)</f>
        <v>0</v>
      </c>
      <c r="H1343" s="8">
        <f>SUM(H1344:H1347)</f>
        <v>0</v>
      </c>
      <c r="I1343" s="8">
        <f>SUM(I1344:I1347)</f>
        <v>0</v>
      </c>
      <c r="J1343" s="4">
        <f t="shared" si="44"/>
        <v>0</v>
      </c>
    </row>
    <row r="1344" spans="1:10" ht="30" customHeight="1">
      <c r="A1344" s="75"/>
      <c r="B1344" s="75"/>
      <c r="C1344" s="77"/>
      <c r="D1344" s="7" t="s">
        <v>56</v>
      </c>
      <c r="E1344" s="9">
        <v>0</v>
      </c>
      <c r="F1344" s="9">
        <v>0</v>
      </c>
      <c r="G1344" s="9">
        <v>0</v>
      </c>
      <c r="H1344" s="9">
        <v>0</v>
      </c>
      <c r="I1344" s="9">
        <v>0</v>
      </c>
      <c r="J1344" s="4">
        <f t="shared" si="44"/>
        <v>0</v>
      </c>
    </row>
    <row r="1345" spans="1:10" ht="30" customHeight="1">
      <c r="A1345" s="75"/>
      <c r="B1345" s="75"/>
      <c r="C1345" s="77"/>
      <c r="D1345" s="7" t="s">
        <v>57</v>
      </c>
      <c r="E1345" s="9">
        <v>0</v>
      </c>
      <c r="F1345" s="9">
        <v>0</v>
      </c>
      <c r="G1345" s="9">
        <v>0</v>
      </c>
      <c r="H1345" s="9">
        <v>0</v>
      </c>
      <c r="I1345" s="9">
        <v>0</v>
      </c>
      <c r="J1345" s="4">
        <f t="shared" si="44"/>
        <v>0</v>
      </c>
    </row>
    <row r="1346" spans="1:10" ht="30" customHeight="1">
      <c r="A1346" s="75"/>
      <c r="B1346" s="75"/>
      <c r="C1346" s="77"/>
      <c r="D1346" s="7" t="s">
        <v>58</v>
      </c>
      <c r="E1346" s="9">
        <v>0</v>
      </c>
      <c r="F1346" s="9">
        <v>0</v>
      </c>
      <c r="G1346" s="9">
        <v>0</v>
      </c>
      <c r="H1346" s="9">
        <v>0</v>
      </c>
      <c r="I1346" s="9">
        <v>0</v>
      </c>
      <c r="J1346" s="4">
        <f t="shared" si="44"/>
        <v>0</v>
      </c>
    </row>
    <row r="1347" spans="1:10" ht="18" customHeight="1">
      <c r="A1347" s="76"/>
      <c r="B1347" s="76"/>
      <c r="C1347" s="77"/>
      <c r="D1347" s="7" t="s">
        <v>59</v>
      </c>
      <c r="E1347" s="9">
        <v>0</v>
      </c>
      <c r="F1347" s="9">
        <v>0</v>
      </c>
      <c r="G1347" s="9">
        <v>0</v>
      </c>
      <c r="H1347" s="9">
        <v>0</v>
      </c>
      <c r="I1347" s="9">
        <v>0</v>
      </c>
      <c r="J1347" s="4">
        <f t="shared" si="44"/>
        <v>0</v>
      </c>
    </row>
    <row r="1348" spans="1:10" ht="25.5" customHeight="1">
      <c r="A1348" s="111">
        <v>9</v>
      </c>
      <c r="B1348" s="74" t="s">
        <v>523</v>
      </c>
      <c r="C1348" s="77" t="s">
        <v>41</v>
      </c>
      <c r="D1348" s="7" t="s">
        <v>55</v>
      </c>
      <c r="E1348" s="8">
        <f>SUM(E1349:E1352)</f>
        <v>0</v>
      </c>
      <c r="F1348" s="8">
        <f>SUM(F1349:F1352)</f>
        <v>0</v>
      </c>
      <c r="G1348" s="8">
        <f>SUM(G1349:G1352)</f>
        <v>0</v>
      </c>
      <c r="H1348" s="8">
        <f>SUM(H1349:H1352)</f>
        <v>0</v>
      </c>
      <c r="I1348" s="8">
        <f>SUM(I1349:I1352)</f>
        <v>0</v>
      </c>
      <c r="J1348" s="4">
        <f t="shared" si="44"/>
        <v>0</v>
      </c>
    </row>
    <row r="1349" spans="1:10" ht="25.5" customHeight="1">
      <c r="A1349" s="75"/>
      <c r="B1349" s="75"/>
      <c r="C1349" s="77"/>
      <c r="D1349" s="7" t="s">
        <v>56</v>
      </c>
      <c r="E1349" s="9">
        <v>0</v>
      </c>
      <c r="F1349" s="9">
        <v>0</v>
      </c>
      <c r="G1349" s="9">
        <v>0</v>
      </c>
      <c r="H1349" s="9">
        <v>0</v>
      </c>
      <c r="I1349" s="9">
        <v>0</v>
      </c>
      <c r="J1349" s="4">
        <f t="shared" si="44"/>
        <v>0</v>
      </c>
    </row>
    <row r="1350" spans="1:10" ht="25.5" customHeight="1">
      <c r="A1350" s="75"/>
      <c r="B1350" s="75"/>
      <c r="C1350" s="77"/>
      <c r="D1350" s="7" t="s">
        <v>57</v>
      </c>
      <c r="E1350" s="9">
        <v>0</v>
      </c>
      <c r="F1350" s="9">
        <v>0</v>
      </c>
      <c r="G1350" s="9">
        <v>0</v>
      </c>
      <c r="H1350" s="9">
        <v>0</v>
      </c>
      <c r="I1350" s="9">
        <v>0</v>
      </c>
      <c r="J1350" s="4">
        <f t="shared" si="44"/>
        <v>0</v>
      </c>
    </row>
    <row r="1351" spans="1:10" ht="25.5" customHeight="1">
      <c r="A1351" s="75"/>
      <c r="B1351" s="75"/>
      <c r="C1351" s="77"/>
      <c r="D1351" s="7" t="s">
        <v>58</v>
      </c>
      <c r="E1351" s="9">
        <v>0</v>
      </c>
      <c r="F1351" s="9">
        <v>0</v>
      </c>
      <c r="G1351" s="9">
        <v>0</v>
      </c>
      <c r="H1351" s="9">
        <v>0</v>
      </c>
      <c r="I1351" s="9">
        <v>0</v>
      </c>
      <c r="J1351" s="4">
        <f t="shared" si="44"/>
        <v>0</v>
      </c>
    </row>
    <row r="1352" spans="1:10" ht="25.5" customHeight="1">
      <c r="A1352" s="76"/>
      <c r="B1352" s="76"/>
      <c r="C1352" s="77"/>
      <c r="D1352" s="7" t="s">
        <v>59</v>
      </c>
      <c r="E1352" s="9">
        <v>0</v>
      </c>
      <c r="F1352" s="9">
        <v>0</v>
      </c>
      <c r="G1352" s="9">
        <v>0</v>
      </c>
      <c r="H1352" s="9">
        <v>0</v>
      </c>
      <c r="I1352" s="9">
        <v>0</v>
      </c>
      <c r="J1352" s="4">
        <f t="shared" si="44"/>
        <v>0</v>
      </c>
    </row>
    <row r="1353" spans="1:10" ht="25.5" customHeight="1">
      <c r="A1353" s="111">
        <v>10</v>
      </c>
      <c r="B1353" s="74" t="s">
        <v>221</v>
      </c>
      <c r="C1353" s="77" t="s">
        <v>41</v>
      </c>
      <c r="D1353" s="7" t="s">
        <v>55</v>
      </c>
      <c r="E1353" s="8">
        <f>SUM(E1354:E1357)</f>
        <v>0</v>
      </c>
      <c r="F1353" s="8">
        <f>SUM(F1354:F1357)</f>
        <v>0</v>
      </c>
      <c r="G1353" s="8">
        <f>SUM(G1354:G1357)</f>
        <v>0</v>
      </c>
      <c r="H1353" s="8">
        <f>SUM(H1354:H1357)</f>
        <v>0</v>
      </c>
      <c r="I1353" s="8">
        <f>SUM(I1354:I1357)</f>
        <v>0</v>
      </c>
      <c r="J1353" s="4">
        <f t="shared" si="44"/>
        <v>0</v>
      </c>
    </row>
    <row r="1354" spans="1:10" ht="25.5" customHeight="1">
      <c r="A1354" s="75"/>
      <c r="B1354" s="75"/>
      <c r="C1354" s="77"/>
      <c r="D1354" s="7" t="s">
        <v>56</v>
      </c>
      <c r="E1354" s="9">
        <v>0</v>
      </c>
      <c r="F1354" s="9">
        <v>0</v>
      </c>
      <c r="G1354" s="9">
        <v>0</v>
      </c>
      <c r="H1354" s="9">
        <v>0</v>
      </c>
      <c r="I1354" s="9">
        <v>0</v>
      </c>
      <c r="J1354" s="4">
        <f t="shared" si="44"/>
        <v>0</v>
      </c>
    </row>
    <row r="1355" spans="1:10" ht="25.5" customHeight="1">
      <c r="A1355" s="75"/>
      <c r="B1355" s="75"/>
      <c r="C1355" s="77"/>
      <c r="D1355" s="7" t="s">
        <v>57</v>
      </c>
      <c r="E1355" s="9">
        <v>0</v>
      </c>
      <c r="F1355" s="9">
        <v>0</v>
      </c>
      <c r="G1355" s="9">
        <v>0</v>
      </c>
      <c r="H1355" s="9">
        <v>0</v>
      </c>
      <c r="I1355" s="9">
        <v>0</v>
      </c>
      <c r="J1355" s="4">
        <f t="shared" si="44"/>
        <v>0</v>
      </c>
    </row>
    <row r="1356" spans="1:10" ht="25.5" customHeight="1">
      <c r="A1356" s="75"/>
      <c r="B1356" s="75"/>
      <c r="C1356" s="77"/>
      <c r="D1356" s="7" t="s">
        <v>58</v>
      </c>
      <c r="E1356" s="9">
        <v>0</v>
      </c>
      <c r="F1356" s="9">
        <v>0</v>
      </c>
      <c r="G1356" s="9">
        <v>0</v>
      </c>
      <c r="H1356" s="9">
        <v>0</v>
      </c>
      <c r="I1356" s="9">
        <v>0</v>
      </c>
      <c r="J1356" s="4">
        <f t="shared" si="44"/>
        <v>0</v>
      </c>
    </row>
    <row r="1357" spans="1:10" ht="25.5" customHeight="1">
      <c r="A1357" s="76"/>
      <c r="B1357" s="76"/>
      <c r="C1357" s="77"/>
      <c r="D1357" s="7" t="s">
        <v>59</v>
      </c>
      <c r="E1357" s="9">
        <v>0</v>
      </c>
      <c r="F1357" s="9">
        <v>0</v>
      </c>
      <c r="G1357" s="9">
        <v>0</v>
      </c>
      <c r="H1357" s="9">
        <v>0</v>
      </c>
      <c r="I1357" s="9">
        <v>0</v>
      </c>
      <c r="J1357" s="4">
        <f t="shared" si="44"/>
        <v>0</v>
      </c>
    </row>
    <row r="1358" spans="1:10" ht="25.5" customHeight="1">
      <c r="A1358" s="111">
        <v>11</v>
      </c>
      <c r="B1358" s="74" t="s">
        <v>320</v>
      </c>
      <c r="C1358" s="77" t="s">
        <v>42</v>
      </c>
      <c r="D1358" s="7" t="s">
        <v>55</v>
      </c>
      <c r="E1358" s="8">
        <f>SUM(E1359:E1362)</f>
        <v>0</v>
      </c>
      <c r="F1358" s="8">
        <f>SUM(F1359:F1362)</f>
        <v>0</v>
      </c>
      <c r="G1358" s="8">
        <f>SUM(G1359:G1362)</f>
        <v>0</v>
      </c>
      <c r="H1358" s="8">
        <f>SUM(H1359:H1362)</f>
        <v>0</v>
      </c>
      <c r="I1358" s="8">
        <f>SUM(I1359:I1362)</f>
        <v>0</v>
      </c>
      <c r="J1358" s="4">
        <f t="shared" si="44"/>
        <v>0</v>
      </c>
    </row>
    <row r="1359" spans="1:10" ht="25.5" customHeight="1">
      <c r="A1359" s="75"/>
      <c r="B1359" s="75"/>
      <c r="C1359" s="77"/>
      <c r="D1359" s="7" t="s">
        <v>56</v>
      </c>
      <c r="E1359" s="9">
        <v>0</v>
      </c>
      <c r="F1359" s="9">
        <v>0</v>
      </c>
      <c r="G1359" s="9">
        <v>0</v>
      </c>
      <c r="H1359" s="9">
        <v>0</v>
      </c>
      <c r="I1359" s="9">
        <v>0</v>
      </c>
      <c r="J1359" s="4">
        <f t="shared" si="44"/>
        <v>0</v>
      </c>
    </row>
    <row r="1360" spans="1:10" ht="25.5" customHeight="1">
      <c r="A1360" s="75"/>
      <c r="B1360" s="75"/>
      <c r="C1360" s="77"/>
      <c r="D1360" s="7" t="s">
        <v>57</v>
      </c>
      <c r="E1360" s="9">
        <v>0</v>
      </c>
      <c r="F1360" s="9">
        <v>0</v>
      </c>
      <c r="G1360" s="9">
        <v>0</v>
      </c>
      <c r="H1360" s="9">
        <v>0</v>
      </c>
      <c r="I1360" s="9">
        <v>0</v>
      </c>
      <c r="J1360" s="4">
        <f t="shared" si="44"/>
        <v>0</v>
      </c>
    </row>
    <row r="1361" spans="1:11" ht="25.5" customHeight="1">
      <c r="A1361" s="75"/>
      <c r="B1361" s="75"/>
      <c r="C1361" s="77"/>
      <c r="D1361" s="7" t="s">
        <v>58</v>
      </c>
      <c r="E1361" s="9">
        <v>0</v>
      </c>
      <c r="F1361" s="9">
        <v>0</v>
      </c>
      <c r="G1361" s="9">
        <v>0</v>
      </c>
      <c r="H1361" s="9">
        <v>0</v>
      </c>
      <c r="I1361" s="9">
        <v>0</v>
      </c>
      <c r="J1361" s="4">
        <f t="shared" si="44"/>
        <v>0</v>
      </c>
      <c r="K1361" s="14"/>
    </row>
    <row r="1362" spans="1:11" ht="25.5" customHeight="1">
      <c r="A1362" s="76"/>
      <c r="B1362" s="76"/>
      <c r="C1362" s="77"/>
      <c r="D1362" s="7" t="s">
        <v>59</v>
      </c>
      <c r="E1362" s="9">
        <v>0</v>
      </c>
      <c r="F1362" s="9">
        <v>0</v>
      </c>
      <c r="G1362" s="9">
        <v>0</v>
      </c>
      <c r="H1362" s="9">
        <v>0</v>
      </c>
      <c r="I1362" s="9">
        <v>0</v>
      </c>
      <c r="J1362" s="4">
        <f t="shared" si="44"/>
        <v>0</v>
      </c>
      <c r="K1362" s="14"/>
    </row>
    <row r="1363" spans="1:11" ht="25.5" customHeight="1">
      <c r="A1363" s="111">
        <v>12</v>
      </c>
      <c r="B1363" s="74" t="s">
        <v>321</v>
      </c>
      <c r="C1363" s="77" t="s">
        <v>41</v>
      </c>
      <c r="D1363" s="7" t="s">
        <v>55</v>
      </c>
      <c r="E1363" s="8">
        <f>SUM(E1364:E1367)</f>
        <v>0</v>
      </c>
      <c r="F1363" s="8">
        <f>SUM(F1364:F1367)</f>
        <v>0</v>
      </c>
      <c r="G1363" s="8">
        <f>SUM(G1364:G1367)</f>
        <v>0</v>
      </c>
      <c r="H1363" s="8">
        <f>SUM(H1364:H1367)</f>
        <v>0</v>
      </c>
      <c r="I1363" s="8">
        <f>SUM(I1364:I1367)</f>
        <v>0</v>
      </c>
      <c r="J1363" s="45">
        <f t="shared" si="44"/>
        <v>0</v>
      </c>
      <c r="K1363" s="46"/>
    </row>
    <row r="1364" spans="1:10" ht="25.5" customHeight="1">
      <c r="A1364" s="75"/>
      <c r="B1364" s="75"/>
      <c r="C1364" s="77"/>
      <c r="D1364" s="7" t="s">
        <v>56</v>
      </c>
      <c r="E1364" s="9">
        <v>0</v>
      </c>
      <c r="F1364" s="9">
        <v>0</v>
      </c>
      <c r="G1364" s="9">
        <v>0</v>
      </c>
      <c r="H1364" s="9">
        <v>0</v>
      </c>
      <c r="I1364" s="9">
        <v>0</v>
      </c>
      <c r="J1364" s="4">
        <f t="shared" si="44"/>
        <v>0</v>
      </c>
    </row>
    <row r="1365" spans="1:10" ht="25.5" customHeight="1">
      <c r="A1365" s="75"/>
      <c r="B1365" s="75"/>
      <c r="C1365" s="77"/>
      <c r="D1365" s="7" t="s">
        <v>57</v>
      </c>
      <c r="E1365" s="9">
        <v>0</v>
      </c>
      <c r="F1365" s="9">
        <v>0</v>
      </c>
      <c r="G1365" s="9">
        <v>0</v>
      </c>
      <c r="H1365" s="9">
        <v>0</v>
      </c>
      <c r="I1365" s="9">
        <v>0</v>
      </c>
      <c r="J1365" s="4">
        <f t="shared" si="44"/>
        <v>0</v>
      </c>
    </row>
    <row r="1366" spans="1:10" ht="31.5" customHeight="1">
      <c r="A1366" s="75"/>
      <c r="B1366" s="75"/>
      <c r="C1366" s="77"/>
      <c r="D1366" s="7" t="s">
        <v>58</v>
      </c>
      <c r="E1366" s="9">
        <v>0</v>
      </c>
      <c r="F1366" s="9">
        <v>0</v>
      </c>
      <c r="G1366" s="9">
        <v>0</v>
      </c>
      <c r="H1366" s="9">
        <v>0</v>
      </c>
      <c r="I1366" s="9">
        <v>0</v>
      </c>
      <c r="J1366" s="4">
        <f t="shared" si="44"/>
        <v>0</v>
      </c>
    </row>
    <row r="1367" spans="1:10" ht="31.5" customHeight="1">
      <c r="A1367" s="76"/>
      <c r="B1367" s="76"/>
      <c r="C1367" s="77"/>
      <c r="D1367" s="7" t="s">
        <v>59</v>
      </c>
      <c r="E1367" s="9">
        <v>0</v>
      </c>
      <c r="F1367" s="9">
        <v>0</v>
      </c>
      <c r="G1367" s="9">
        <v>0</v>
      </c>
      <c r="H1367" s="9">
        <v>0</v>
      </c>
      <c r="I1367" s="9">
        <v>0</v>
      </c>
      <c r="J1367" s="4">
        <f t="shared" si="44"/>
        <v>0</v>
      </c>
    </row>
    <row r="1368" spans="1:10" ht="31.5" customHeight="1">
      <c r="A1368" s="111">
        <v>13</v>
      </c>
      <c r="B1368" s="74" t="s">
        <v>322</v>
      </c>
      <c r="C1368" s="77" t="s">
        <v>42</v>
      </c>
      <c r="D1368" s="7" t="s">
        <v>55</v>
      </c>
      <c r="E1368" s="8">
        <f>SUM(E1369:E1372)</f>
        <v>0</v>
      </c>
      <c r="F1368" s="8">
        <f>SUM(F1369:F1372)</f>
        <v>0</v>
      </c>
      <c r="G1368" s="8">
        <f>SUM(G1369:G1372)</f>
        <v>0</v>
      </c>
      <c r="H1368" s="8">
        <f>SUM(H1369:H1372)</f>
        <v>0</v>
      </c>
      <c r="I1368" s="8">
        <f>SUM(I1369:I1372)</f>
        <v>0</v>
      </c>
      <c r="J1368" s="4">
        <f t="shared" si="44"/>
        <v>0</v>
      </c>
    </row>
    <row r="1369" spans="1:10" ht="31.5" customHeight="1">
      <c r="A1369" s="75"/>
      <c r="B1369" s="75"/>
      <c r="C1369" s="77"/>
      <c r="D1369" s="7" t="s">
        <v>56</v>
      </c>
      <c r="E1369" s="9">
        <v>0</v>
      </c>
      <c r="F1369" s="9">
        <v>0</v>
      </c>
      <c r="G1369" s="9">
        <v>0</v>
      </c>
      <c r="H1369" s="9">
        <v>0</v>
      </c>
      <c r="I1369" s="9">
        <v>0</v>
      </c>
      <c r="J1369" s="4">
        <f t="shared" si="44"/>
        <v>0</v>
      </c>
    </row>
    <row r="1370" spans="1:10" ht="31.5" customHeight="1">
      <c r="A1370" s="75"/>
      <c r="B1370" s="75"/>
      <c r="C1370" s="77"/>
      <c r="D1370" s="7" t="s">
        <v>57</v>
      </c>
      <c r="E1370" s="9">
        <v>0</v>
      </c>
      <c r="F1370" s="9">
        <v>0</v>
      </c>
      <c r="G1370" s="9">
        <v>0</v>
      </c>
      <c r="H1370" s="9">
        <v>0</v>
      </c>
      <c r="I1370" s="9">
        <v>0</v>
      </c>
      <c r="J1370" s="4">
        <f t="shared" si="44"/>
        <v>0</v>
      </c>
    </row>
    <row r="1371" spans="1:10" ht="31.5" customHeight="1">
      <c r="A1371" s="75"/>
      <c r="B1371" s="75"/>
      <c r="C1371" s="77"/>
      <c r="D1371" s="7" t="s">
        <v>58</v>
      </c>
      <c r="E1371" s="9">
        <v>0</v>
      </c>
      <c r="F1371" s="9">
        <v>0</v>
      </c>
      <c r="G1371" s="9">
        <v>0</v>
      </c>
      <c r="H1371" s="9">
        <v>0</v>
      </c>
      <c r="I1371" s="9">
        <v>0</v>
      </c>
      <c r="J1371" s="4">
        <f t="shared" si="44"/>
        <v>0</v>
      </c>
    </row>
    <row r="1372" spans="1:10" ht="31.5" customHeight="1">
      <c r="A1372" s="76"/>
      <c r="B1372" s="76"/>
      <c r="C1372" s="77"/>
      <c r="D1372" s="7" t="s">
        <v>59</v>
      </c>
      <c r="E1372" s="9">
        <v>0</v>
      </c>
      <c r="F1372" s="9">
        <v>0</v>
      </c>
      <c r="G1372" s="9">
        <v>0</v>
      </c>
      <c r="H1372" s="9">
        <v>0</v>
      </c>
      <c r="I1372" s="9">
        <v>0</v>
      </c>
      <c r="J1372" s="4">
        <f t="shared" si="44"/>
        <v>0</v>
      </c>
    </row>
    <row r="1373" spans="1:10" ht="31.5" customHeight="1">
      <c r="A1373" s="111">
        <v>14</v>
      </c>
      <c r="B1373" s="74" t="s">
        <v>524</v>
      </c>
      <c r="C1373" s="77" t="s">
        <v>42</v>
      </c>
      <c r="D1373" s="7" t="s">
        <v>55</v>
      </c>
      <c r="E1373" s="8">
        <f>SUM(E1374:E1377)</f>
        <v>0</v>
      </c>
      <c r="F1373" s="8">
        <f>SUM(F1374:F1377)</f>
        <v>0</v>
      </c>
      <c r="G1373" s="8">
        <f>SUM(G1374:G1377)</f>
        <v>0</v>
      </c>
      <c r="H1373" s="8">
        <f>SUM(H1374:H1377)</f>
        <v>0</v>
      </c>
      <c r="I1373" s="8">
        <f>SUM(I1374:I1377)</f>
        <v>0</v>
      </c>
      <c r="J1373" s="4">
        <f t="shared" si="44"/>
        <v>0</v>
      </c>
    </row>
    <row r="1374" spans="1:10" ht="31.5" customHeight="1">
      <c r="A1374" s="75"/>
      <c r="B1374" s="75"/>
      <c r="C1374" s="77"/>
      <c r="D1374" s="7" t="s">
        <v>56</v>
      </c>
      <c r="E1374" s="9">
        <v>0</v>
      </c>
      <c r="F1374" s="9">
        <v>0</v>
      </c>
      <c r="G1374" s="9">
        <v>0</v>
      </c>
      <c r="H1374" s="9">
        <v>0</v>
      </c>
      <c r="I1374" s="9">
        <v>0</v>
      </c>
      <c r="J1374" s="4">
        <f t="shared" si="44"/>
        <v>0</v>
      </c>
    </row>
    <row r="1375" spans="1:10" ht="31.5" customHeight="1">
      <c r="A1375" s="75"/>
      <c r="B1375" s="75"/>
      <c r="C1375" s="77"/>
      <c r="D1375" s="7" t="s">
        <v>57</v>
      </c>
      <c r="E1375" s="9">
        <v>0</v>
      </c>
      <c r="F1375" s="9">
        <v>0</v>
      </c>
      <c r="G1375" s="9">
        <v>0</v>
      </c>
      <c r="H1375" s="9">
        <v>0</v>
      </c>
      <c r="I1375" s="9">
        <v>0</v>
      </c>
      <c r="J1375" s="4">
        <f t="shared" si="44"/>
        <v>0</v>
      </c>
    </row>
    <row r="1376" spans="1:10" ht="30" customHeight="1">
      <c r="A1376" s="75"/>
      <c r="B1376" s="75"/>
      <c r="C1376" s="77"/>
      <c r="D1376" s="7" t="s">
        <v>58</v>
      </c>
      <c r="E1376" s="9">
        <v>0</v>
      </c>
      <c r="F1376" s="9">
        <v>0</v>
      </c>
      <c r="G1376" s="9">
        <v>0</v>
      </c>
      <c r="H1376" s="9">
        <v>0</v>
      </c>
      <c r="I1376" s="9">
        <v>0</v>
      </c>
      <c r="J1376" s="4">
        <f t="shared" si="44"/>
        <v>0</v>
      </c>
    </row>
    <row r="1377" spans="1:10" ht="30" customHeight="1">
      <c r="A1377" s="76"/>
      <c r="B1377" s="76"/>
      <c r="C1377" s="77"/>
      <c r="D1377" s="7" t="s">
        <v>59</v>
      </c>
      <c r="E1377" s="9">
        <v>0</v>
      </c>
      <c r="F1377" s="9">
        <v>0</v>
      </c>
      <c r="G1377" s="9">
        <v>0</v>
      </c>
      <c r="H1377" s="9">
        <v>0</v>
      </c>
      <c r="I1377" s="9">
        <v>0</v>
      </c>
      <c r="J1377" s="4">
        <f t="shared" si="44"/>
        <v>0</v>
      </c>
    </row>
    <row r="1378" spans="1:10" ht="30" customHeight="1">
      <c r="A1378" s="86" t="s">
        <v>27</v>
      </c>
      <c r="B1378" s="116"/>
      <c r="C1378" s="116"/>
      <c r="D1378" s="117"/>
      <c r="E1378" s="8">
        <f>SUM(E1308,E1313,E1318,E1323,E1328,E1333,E1338,E1343,E1348,E1353,E1358,E1363,E1368,E1373)</f>
        <v>26884</v>
      </c>
      <c r="F1378" s="8">
        <f>SUM(F1308,F1313,F1318,F1323,F1328,F1333,F1338,F1343,F1348,F1353,F1358,F1363,F1368,F1373)</f>
        <v>30698</v>
      </c>
      <c r="G1378" s="8">
        <f>SUM(G1308,G1313,G1318,G1323,G1328,G1333,G1338,G1343,G1348,G1353,G1358,G1363,G1368,G1373)</f>
        <v>35117</v>
      </c>
      <c r="H1378" s="8">
        <f>SUM(H1308,H1313,H1318,H1323,H1328,H1333,H1338,H1343,H1348,H1353,H1358,H1363,H1368,H1373)</f>
        <v>40247</v>
      </c>
      <c r="I1378" s="8">
        <f>SUM(I1308,I1313,I1318,I1323,I1328,I1333,I1338,I1343,I1348,I1353,I1358,I1363,I1368,I1373)</f>
        <v>47255</v>
      </c>
      <c r="J1378" s="4">
        <f t="shared" si="44"/>
        <v>180201</v>
      </c>
    </row>
    <row r="1379" spans="1:10" ht="31.5" customHeight="1">
      <c r="A1379" s="25"/>
      <c r="B1379" s="26"/>
      <c r="C1379" s="26"/>
      <c r="D1379" s="27" t="s">
        <v>56</v>
      </c>
      <c r="E1379" s="28">
        <f>E1309+E1314+E1319+E1324+E1329+E1334+E1339+E1344+E1349+E1354+E1359+E1364+E1369+E1374</f>
        <v>11500</v>
      </c>
      <c r="F1379" s="28">
        <f>F1309+F1314+F1319+F1324+F1329+F1334+F1339+F1344+F1349+F1354+F1359+F1364+F1369+F1374</f>
        <v>12650</v>
      </c>
      <c r="G1379" s="28">
        <f>G1309+G1314+G1319+G1324+G1329+G1334+G1339+G1344+G1349+G1354+G1359+G1364+G1369+G1374</f>
        <v>13915</v>
      </c>
      <c r="H1379" s="28">
        <f>H1309+H1314+H1319+H1324+H1329+H1334+H1339+H1344+H1349+H1354+H1359+H1364+H1369+H1374</f>
        <v>15306</v>
      </c>
      <c r="I1379" s="28">
        <f>I1309+I1314+I1319+I1324+I1329+I1334+I1339+I1344+I1349+I1354+I1359+I1364+I1369+I1374</f>
        <v>17602</v>
      </c>
      <c r="J1379" s="4">
        <f t="shared" si="44"/>
        <v>70973</v>
      </c>
    </row>
    <row r="1380" spans="1:10" ht="31.5" customHeight="1">
      <c r="A1380" s="29"/>
      <c r="B1380" s="30"/>
      <c r="C1380" s="30"/>
      <c r="D1380" s="31" t="s">
        <v>57</v>
      </c>
      <c r="E1380" s="28">
        <f aca="true" t="shared" si="45" ref="E1380:I1382">E1310+E1315+E1320+E1325+E1330+E1335+E1340+E1345+E1350+E1355+E1360+E1365+E1370+E1375</f>
        <v>0</v>
      </c>
      <c r="F1380" s="28">
        <f t="shared" si="45"/>
        <v>0</v>
      </c>
      <c r="G1380" s="28">
        <f t="shared" si="45"/>
        <v>0</v>
      </c>
      <c r="H1380" s="28">
        <f t="shared" si="45"/>
        <v>0</v>
      </c>
      <c r="I1380" s="28">
        <f t="shared" si="45"/>
        <v>0</v>
      </c>
      <c r="J1380" s="4">
        <f t="shared" si="44"/>
        <v>0</v>
      </c>
    </row>
    <row r="1381" spans="1:10" ht="31.5" customHeight="1">
      <c r="A1381" s="29"/>
      <c r="B1381" s="30"/>
      <c r="C1381" s="30"/>
      <c r="D1381" s="31" t="s">
        <v>58</v>
      </c>
      <c r="E1381" s="28">
        <f t="shared" si="45"/>
        <v>8268</v>
      </c>
      <c r="F1381" s="28">
        <f t="shared" si="45"/>
        <v>9922</v>
      </c>
      <c r="G1381" s="28">
        <f t="shared" si="45"/>
        <v>11906</v>
      </c>
      <c r="H1381" s="28">
        <f t="shared" si="45"/>
        <v>14287</v>
      </c>
      <c r="I1381" s="28">
        <f t="shared" si="45"/>
        <v>17144</v>
      </c>
      <c r="J1381" s="4">
        <f t="shared" si="44"/>
        <v>61527</v>
      </c>
    </row>
    <row r="1382" spans="1:10" ht="31.5" customHeight="1">
      <c r="A1382" s="29"/>
      <c r="B1382" s="30"/>
      <c r="C1382" s="30"/>
      <c r="D1382" s="31" t="s">
        <v>59</v>
      </c>
      <c r="E1382" s="28">
        <f t="shared" si="45"/>
        <v>7116</v>
      </c>
      <c r="F1382" s="28">
        <f t="shared" si="45"/>
        <v>8126</v>
      </c>
      <c r="G1382" s="28">
        <f t="shared" si="45"/>
        <v>9296</v>
      </c>
      <c r="H1382" s="28">
        <f t="shared" si="45"/>
        <v>10654</v>
      </c>
      <c r="I1382" s="28">
        <f t="shared" si="45"/>
        <v>12509</v>
      </c>
      <c r="J1382" s="4">
        <f t="shared" si="44"/>
        <v>47701</v>
      </c>
    </row>
    <row r="1383" spans="1:10" ht="24" customHeight="1">
      <c r="A1383" s="32" t="s">
        <v>30</v>
      </c>
      <c r="B1383" s="33"/>
      <c r="C1383" s="33"/>
      <c r="D1383" s="33"/>
      <c r="E1383" s="33"/>
      <c r="F1383" s="33"/>
      <c r="G1383" s="33"/>
      <c r="H1383" s="33"/>
      <c r="I1383" s="33"/>
      <c r="J1383" s="4"/>
    </row>
    <row r="1384" spans="1:10" ht="35.25" customHeight="1">
      <c r="A1384" s="32" t="s">
        <v>29</v>
      </c>
      <c r="B1384" s="33"/>
      <c r="C1384" s="33"/>
      <c r="D1384" s="33"/>
      <c r="E1384" s="33"/>
      <c r="F1384" s="33"/>
      <c r="G1384" s="33"/>
      <c r="H1384" s="33"/>
      <c r="I1384" s="33"/>
      <c r="J1384" s="4"/>
    </row>
    <row r="1385" spans="1:10" ht="25.5" customHeight="1">
      <c r="A1385" s="111">
        <v>1</v>
      </c>
      <c r="B1385" s="74" t="s">
        <v>323</v>
      </c>
      <c r="C1385" s="78" t="s">
        <v>81</v>
      </c>
      <c r="D1385" s="7" t="s">
        <v>55</v>
      </c>
      <c r="E1385" s="8">
        <f>SUM(E1386:E1389)</f>
        <v>3</v>
      </c>
      <c r="F1385" s="8">
        <f>SUM(F1386:F1389)</f>
        <v>3</v>
      </c>
      <c r="G1385" s="8">
        <f>SUM(G1386:G1389)</f>
        <v>3</v>
      </c>
      <c r="H1385" s="8">
        <f>SUM(H1386:H1389)</f>
        <v>4</v>
      </c>
      <c r="I1385" s="8">
        <f>SUM(I1386:I1389)</f>
        <v>4</v>
      </c>
      <c r="J1385" s="4">
        <f aca="true" t="shared" si="46" ref="J1385:J1419">SUM(E1385:I1385)</f>
        <v>17</v>
      </c>
    </row>
    <row r="1386" spans="1:10" ht="24" customHeight="1">
      <c r="A1386" s="109"/>
      <c r="B1386" s="109"/>
      <c r="C1386" s="92"/>
      <c r="D1386" s="7" t="s">
        <v>56</v>
      </c>
      <c r="E1386" s="9">
        <v>0</v>
      </c>
      <c r="F1386" s="9">
        <v>0</v>
      </c>
      <c r="G1386" s="9">
        <v>0</v>
      </c>
      <c r="H1386" s="9">
        <v>0</v>
      </c>
      <c r="I1386" s="9">
        <v>0</v>
      </c>
      <c r="J1386" s="4">
        <f t="shared" si="46"/>
        <v>0</v>
      </c>
    </row>
    <row r="1387" spans="1:10" ht="24" customHeight="1">
      <c r="A1387" s="109"/>
      <c r="B1387" s="109"/>
      <c r="C1387" s="92"/>
      <c r="D1387" s="7" t="s">
        <v>57</v>
      </c>
      <c r="E1387" s="9">
        <v>3</v>
      </c>
      <c r="F1387" s="9">
        <v>3</v>
      </c>
      <c r="G1387" s="9">
        <v>3</v>
      </c>
      <c r="H1387" s="9">
        <v>4</v>
      </c>
      <c r="I1387" s="9">
        <v>4</v>
      </c>
      <c r="J1387" s="4">
        <f t="shared" si="46"/>
        <v>17</v>
      </c>
    </row>
    <row r="1388" spans="1:10" ht="24" customHeight="1">
      <c r="A1388" s="109"/>
      <c r="B1388" s="109"/>
      <c r="C1388" s="92"/>
      <c r="D1388" s="7" t="s">
        <v>58</v>
      </c>
      <c r="E1388" s="9">
        <v>0</v>
      </c>
      <c r="F1388" s="9">
        <v>0</v>
      </c>
      <c r="G1388" s="9">
        <v>0</v>
      </c>
      <c r="H1388" s="9">
        <v>0</v>
      </c>
      <c r="I1388" s="9">
        <v>0</v>
      </c>
      <c r="J1388" s="4">
        <f t="shared" si="46"/>
        <v>0</v>
      </c>
    </row>
    <row r="1389" spans="1:10" ht="25.5" customHeight="1">
      <c r="A1389" s="110"/>
      <c r="B1389" s="110"/>
      <c r="C1389" s="93"/>
      <c r="D1389" s="7" t="s">
        <v>59</v>
      </c>
      <c r="E1389" s="9">
        <v>0</v>
      </c>
      <c r="F1389" s="9">
        <v>0</v>
      </c>
      <c r="G1389" s="9">
        <v>0</v>
      </c>
      <c r="H1389" s="9">
        <v>0</v>
      </c>
      <c r="I1389" s="9">
        <v>0</v>
      </c>
      <c r="J1389" s="4">
        <f t="shared" si="46"/>
        <v>0</v>
      </c>
    </row>
    <row r="1390" spans="1:10" ht="25.5" customHeight="1">
      <c r="A1390" s="111">
        <v>2</v>
      </c>
      <c r="B1390" s="74" t="s">
        <v>377</v>
      </c>
      <c r="C1390" s="78" t="s">
        <v>318</v>
      </c>
      <c r="D1390" s="7" t="s">
        <v>55</v>
      </c>
      <c r="E1390" s="8">
        <f>SUM(E1391:E1394)</f>
        <v>12</v>
      </c>
      <c r="F1390" s="8">
        <f>SUM(F1391:F1394)</f>
        <v>12</v>
      </c>
      <c r="G1390" s="8">
        <f>SUM(G1391:G1394)</f>
        <v>12</v>
      </c>
      <c r="H1390" s="8">
        <f>SUM(H1391:H1394)</f>
        <v>14</v>
      </c>
      <c r="I1390" s="8">
        <f>SUM(I1391:I1394)</f>
        <v>14</v>
      </c>
      <c r="J1390" s="4">
        <f t="shared" si="46"/>
        <v>64</v>
      </c>
    </row>
    <row r="1391" spans="1:10" ht="24" customHeight="1">
      <c r="A1391" s="109"/>
      <c r="B1391" s="109"/>
      <c r="C1391" s="92"/>
      <c r="D1391" s="7" t="s">
        <v>56</v>
      </c>
      <c r="E1391" s="9">
        <v>0</v>
      </c>
      <c r="F1391" s="9">
        <v>0</v>
      </c>
      <c r="G1391" s="9">
        <v>0</v>
      </c>
      <c r="H1391" s="9">
        <v>0</v>
      </c>
      <c r="I1391" s="9">
        <v>0</v>
      </c>
      <c r="J1391" s="4">
        <f t="shared" si="46"/>
        <v>0</v>
      </c>
    </row>
    <row r="1392" spans="1:10" ht="24" customHeight="1">
      <c r="A1392" s="109"/>
      <c r="B1392" s="109"/>
      <c r="C1392" s="92"/>
      <c r="D1392" s="7" t="s">
        <v>57</v>
      </c>
      <c r="E1392" s="9">
        <v>10</v>
      </c>
      <c r="F1392" s="9">
        <v>10</v>
      </c>
      <c r="G1392" s="9">
        <v>10</v>
      </c>
      <c r="H1392" s="9">
        <v>11</v>
      </c>
      <c r="I1392" s="9">
        <v>11</v>
      </c>
      <c r="J1392" s="4">
        <f t="shared" si="46"/>
        <v>52</v>
      </c>
    </row>
    <row r="1393" spans="1:10" ht="24" customHeight="1">
      <c r="A1393" s="109"/>
      <c r="B1393" s="109"/>
      <c r="C1393" s="92"/>
      <c r="D1393" s="7" t="s">
        <v>58</v>
      </c>
      <c r="E1393" s="9">
        <v>2</v>
      </c>
      <c r="F1393" s="9">
        <v>2</v>
      </c>
      <c r="G1393" s="9">
        <v>2</v>
      </c>
      <c r="H1393" s="9">
        <v>3</v>
      </c>
      <c r="I1393" s="9">
        <v>3</v>
      </c>
      <c r="J1393" s="4">
        <f t="shared" si="46"/>
        <v>12</v>
      </c>
    </row>
    <row r="1394" spans="1:10" ht="114" customHeight="1">
      <c r="A1394" s="110"/>
      <c r="B1394" s="110"/>
      <c r="C1394" s="93"/>
      <c r="D1394" s="7" t="s">
        <v>59</v>
      </c>
      <c r="E1394" s="9">
        <v>0</v>
      </c>
      <c r="F1394" s="9">
        <v>0</v>
      </c>
      <c r="G1394" s="9">
        <v>0</v>
      </c>
      <c r="H1394" s="9">
        <v>0</v>
      </c>
      <c r="I1394" s="9">
        <v>0</v>
      </c>
      <c r="J1394" s="4">
        <f t="shared" si="46"/>
        <v>0</v>
      </c>
    </row>
    <row r="1395" spans="1:10" ht="24" customHeight="1">
      <c r="A1395" s="111">
        <v>3</v>
      </c>
      <c r="B1395" s="74" t="s">
        <v>222</v>
      </c>
      <c r="C1395" s="78" t="s">
        <v>318</v>
      </c>
      <c r="D1395" s="7" t="s">
        <v>55</v>
      </c>
      <c r="E1395" s="8">
        <f>SUM(E1396:E1399)</f>
        <v>0</v>
      </c>
      <c r="F1395" s="8">
        <f>SUM(F1396:F1399)</f>
        <v>0</v>
      </c>
      <c r="G1395" s="8">
        <f>SUM(G1396:G1399)</f>
        <v>0</v>
      </c>
      <c r="H1395" s="8">
        <f>SUM(H1396:H1399)</f>
        <v>0</v>
      </c>
      <c r="I1395" s="8">
        <f>SUM(I1396:I1399)</f>
        <v>0</v>
      </c>
      <c r="J1395" s="4">
        <f t="shared" si="46"/>
        <v>0</v>
      </c>
    </row>
    <row r="1396" spans="1:10" ht="24" customHeight="1">
      <c r="A1396" s="109"/>
      <c r="B1396" s="109"/>
      <c r="C1396" s="92"/>
      <c r="D1396" s="7" t="s">
        <v>56</v>
      </c>
      <c r="E1396" s="9">
        <v>0</v>
      </c>
      <c r="F1396" s="9">
        <v>0</v>
      </c>
      <c r="G1396" s="9">
        <v>0</v>
      </c>
      <c r="H1396" s="9">
        <v>0</v>
      </c>
      <c r="I1396" s="9">
        <v>0</v>
      </c>
      <c r="J1396" s="4">
        <f t="shared" si="46"/>
        <v>0</v>
      </c>
    </row>
    <row r="1397" spans="1:10" ht="24" customHeight="1">
      <c r="A1397" s="109"/>
      <c r="B1397" s="109"/>
      <c r="C1397" s="92"/>
      <c r="D1397" s="7" t="s">
        <v>57</v>
      </c>
      <c r="E1397" s="9">
        <v>0</v>
      </c>
      <c r="F1397" s="9">
        <v>0</v>
      </c>
      <c r="G1397" s="9">
        <v>0</v>
      </c>
      <c r="H1397" s="9">
        <v>0</v>
      </c>
      <c r="I1397" s="9">
        <v>0</v>
      </c>
      <c r="J1397" s="4">
        <f t="shared" si="46"/>
        <v>0</v>
      </c>
    </row>
    <row r="1398" spans="1:10" ht="25.5" customHeight="1">
      <c r="A1398" s="109"/>
      <c r="B1398" s="109"/>
      <c r="C1398" s="92"/>
      <c r="D1398" s="7" t="s">
        <v>58</v>
      </c>
      <c r="E1398" s="9">
        <v>0</v>
      </c>
      <c r="F1398" s="9">
        <v>0</v>
      </c>
      <c r="G1398" s="9">
        <v>0</v>
      </c>
      <c r="H1398" s="9">
        <v>0</v>
      </c>
      <c r="I1398" s="9">
        <v>0</v>
      </c>
      <c r="J1398" s="4">
        <f t="shared" si="46"/>
        <v>0</v>
      </c>
    </row>
    <row r="1399" spans="1:10" ht="114.75" customHeight="1">
      <c r="A1399" s="110"/>
      <c r="B1399" s="110"/>
      <c r="C1399" s="93"/>
      <c r="D1399" s="7" t="s">
        <v>59</v>
      </c>
      <c r="E1399" s="9">
        <v>0</v>
      </c>
      <c r="F1399" s="9">
        <v>0</v>
      </c>
      <c r="G1399" s="9">
        <v>0</v>
      </c>
      <c r="H1399" s="9">
        <v>0</v>
      </c>
      <c r="I1399" s="9">
        <v>0</v>
      </c>
      <c r="J1399" s="4">
        <f t="shared" si="46"/>
        <v>0</v>
      </c>
    </row>
    <row r="1400" spans="1:10" ht="30" customHeight="1">
      <c r="A1400" s="111">
        <v>4</v>
      </c>
      <c r="B1400" s="74" t="s">
        <v>324</v>
      </c>
      <c r="C1400" s="78" t="s">
        <v>286</v>
      </c>
      <c r="D1400" s="7" t="s">
        <v>55</v>
      </c>
      <c r="E1400" s="8">
        <f>SUM(E1401:E1404)</f>
        <v>8</v>
      </c>
      <c r="F1400" s="8">
        <f>SUM(F1401:F1404)</f>
        <v>8</v>
      </c>
      <c r="G1400" s="8">
        <f>SUM(G1401:G1404)</f>
        <v>9</v>
      </c>
      <c r="H1400" s="8">
        <f>SUM(H1401:H1404)</f>
        <v>9</v>
      </c>
      <c r="I1400" s="8">
        <f>SUM(I1401:I1404)</f>
        <v>9</v>
      </c>
      <c r="J1400" s="4">
        <f t="shared" si="46"/>
        <v>43</v>
      </c>
    </row>
    <row r="1401" spans="1:10" ht="30" customHeight="1">
      <c r="A1401" s="109"/>
      <c r="B1401" s="109"/>
      <c r="C1401" s="92"/>
      <c r="D1401" s="7" t="s">
        <v>56</v>
      </c>
      <c r="E1401" s="9">
        <v>0</v>
      </c>
      <c r="F1401" s="9">
        <v>0</v>
      </c>
      <c r="G1401" s="9">
        <v>0</v>
      </c>
      <c r="H1401" s="9">
        <v>0</v>
      </c>
      <c r="I1401" s="9">
        <v>0</v>
      </c>
      <c r="J1401" s="4">
        <f t="shared" si="46"/>
        <v>0</v>
      </c>
    </row>
    <row r="1402" spans="1:10" ht="30" customHeight="1">
      <c r="A1402" s="109"/>
      <c r="B1402" s="109"/>
      <c r="C1402" s="92"/>
      <c r="D1402" s="7" t="s">
        <v>57</v>
      </c>
      <c r="E1402" s="9">
        <v>5</v>
      </c>
      <c r="F1402" s="9">
        <v>5</v>
      </c>
      <c r="G1402" s="9">
        <v>6</v>
      </c>
      <c r="H1402" s="9">
        <v>6</v>
      </c>
      <c r="I1402" s="9">
        <v>6</v>
      </c>
      <c r="J1402" s="4">
        <f t="shared" si="46"/>
        <v>28</v>
      </c>
    </row>
    <row r="1403" spans="1:10" ht="30" customHeight="1">
      <c r="A1403" s="109"/>
      <c r="B1403" s="109"/>
      <c r="C1403" s="92"/>
      <c r="D1403" s="7" t="s">
        <v>58</v>
      </c>
      <c r="E1403" s="9">
        <v>0</v>
      </c>
      <c r="F1403" s="9">
        <v>0</v>
      </c>
      <c r="G1403" s="9">
        <v>0</v>
      </c>
      <c r="H1403" s="9">
        <v>0</v>
      </c>
      <c r="I1403" s="9">
        <v>0</v>
      </c>
      <c r="J1403" s="4">
        <f t="shared" si="46"/>
        <v>0</v>
      </c>
    </row>
    <row r="1404" spans="1:10" ht="30" customHeight="1">
      <c r="A1404" s="110"/>
      <c r="B1404" s="110"/>
      <c r="C1404" s="93"/>
      <c r="D1404" s="7" t="s">
        <v>59</v>
      </c>
      <c r="E1404" s="9">
        <v>3</v>
      </c>
      <c r="F1404" s="9">
        <v>3</v>
      </c>
      <c r="G1404" s="9">
        <v>3</v>
      </c>
      <c r="H1404" s="9">
        <v>3</v>
      </c>
      <c r="I1404" s="9">
        <v>3</v>
      </c>
      <c r="J1404" s="4">
        <f t="shared" si="46"/>
        <v>15</v>
      </c>
    </row>
    <row r="1405" spans="1:10" ht="30" customHeight="1">
      <c r="A1405" s="111">
        <v>5</v>
      </c>
      <c r="B1405" s="74" t="s">
        <v>28</v>
      </c>
      <c r="C1405" s="78" t="s">
        <v>372</v>
      </c>
      <c r="D1405" s="7" t="s">
        <v>55</v>
      </c>
      <c r="E1405" s="8">
        <f>SUM(E1406:E1409)</f>
        <v>0</v>
      </c>
      <c r="F1405" s="8">
        <f>SUM(F1406:F1409)</f>
        <v>0</v>
      </c>
      <c r="G1405" s="8">
        <f>SUM(G1406:G1409)</f>
        <v>0</v>
      </c>
      <c r="H1405" s="8">
        <f>SUM(H1406:H1409)</f>
        <v>0</v>
      </c>
      <c r="I1405" s="8">
        <f>SUM(I1406:I1409)</f>
        <v>0</v>
      </c>
      <c r="J1405" s="4">
        <f t="shared" si="46"/>
        <v>0</v>
      </c>
    </row>
    <row r="1406" spans="1:11" ht="30" customHeight="1">
      <c r="A1406" s="109"/>
      <c r="B1406" s="109"/>
      <c r="C1406" s="79"/>
      <c r="D1406" s="7" t="s">
        <v>56</v>
      </c>
      <c r="E1406" s="9">
        <v>0</v>
      </c>
      <c r="F1406" s="9">
        <v>0</v>
      </c>
      <c r="G1406" s="9">
        <v>0</v>
      </c>
      <c r="H1406" s="9">
        <v>0</v>
      </c>
      <c r="I1406" s="9">
        <v>0</v>
      </c>
      <c r="J1406" s="4">
        <f t="shared" si="46"/>
        <v>0</v>
      </c>
      <c r="K1406" s="14"/>
    </row>
    <row r="1407" spans="1:10" ht="30" customHeight="1">
      <c r="A1407" s="109"/>
      <c r="B1407" s="109"/>
      <c r="C1407" s="79"/>
      <c r="D1407" s="7" t="s">
        <v>57</v>
      </c>
      <c r="E1407" s="9">
        <v>0</v>
      </c>
      <c r="F1407" s="9">
        <v>0</v>
      </c>
      <c r="G1407" s="9">
        <v>0</v>
      </c>
      <c r="H1407" s="9">
        <v>0</v>
      </c>
      <c r="I1407" s="9">
        <v>0</v>
      </c>
      <c r="J1407" s="4">
        <f t="shared" si="46"/>
        <v>0</v>
      </c>
    </row>
    <row r="1408" spans="1:10" ht="30" customHeight="1">
      <c r="A1408" s="109"/>
      <c r="B1408" s="109"/>
      <c r="C1408" s="79"/>
      <c r="D1408" s="7" t="s">
        <v>58</v>
      </c>
      <c r="E1408" s="9">
        <v>0</v>
      </c>
      <c r="F1408" s="9">
        <v>0</v>
      </c>
      <c r="G1408" s="9">
        <v>0</v>
      </c>
      <c r="H1408" s="9">
        <v>0</v>
      </c>
      <c r="I1408" s="9">
        <v>0</v>
      </c>
      <c r="J1408" s="4">
        <f t="shared" si="46"/>
        <v>0</v>
      </c>
    </row>
    <row r="1409" spans="1:10" ht="30" customHeight="1">
      <c r="A1409" s="110"/>
      <c r="B1409" s="110"/>
      <c r="C1409" s="80"/>
      <c r="D1409" s="7" t="s">
        <v>59</v>
      </c>
      <c r="E1409" s="9">
        <v>0</v>
      </c>
      <c r="F1409" s="9">
        <v>0</v>
      </c>
      <c r="G1409" s="9">
        <v>0</v>
      </c>
      <c r="H1409" s="9">
        <v>0</v>
      </c>
      <c r="I1409" s="9">
        <v>0</v>
      </c>
      <c r="J1409" s="4">
        <f t="shared" si="46"/>
        <v>0</v>
      </c>
    </row>
    <row r="1410" spans="1:10" ht="30" customHeight="1">
      <c r="A1410" s="111">
        <v>6</v>
      </c>
      <c r="B1410" s="74" t="s">
        <v>325</v>
      </c>
      <c r="C1410" s="78" t="s">
        <v>287</v>
      </c>
      <c r="D1410" s="7" t="s">
        <v>55</v>
      </c>
      <c r="E1410" s="8">
        <f>SUM(E1411:E1414)</f>
        <v>8</v>
      </c>
      <c r="F1410" s="8">
        <f>SUM(F1411:F1414)</f>
        <v>8</v>
      </c>
      <c r="G1410" s="8">
        <f>SUM(G1411:G1414)</f>
        <v>8</v>
      </c>
      <c r="H1410" s="8">
        <f>SUM(H1411:H1414)</f>
        <v>8</v>
      </c>
      <c r="I1410" s="8">
        <f>SUM(I1411:I1414)</f>
        <v>8</v>
      </c>
      <c r="J1410" s="4">
        <f t="shared" si="46"/>
        <v>40</v>
      </c>
    </row>
    <row r="1411" spans="1:10" ht="30" customHeight="1">
      <c r="A1411" s="109"/>
      <c r="B1411" s="109"/>
      <c r="C1411" s="92"/>
      <c r="D1411" s="7" t="s">
        <v>56</v>
      </c>
      <c r="E1411" s="9">
        <v>0</v>
      </c>
      <c r="F1411" s="9">
        <v>0</v>
      </c>
      <c r="G1411" s="9">
        <v>0</v>
      </c>
      <c r="H1411" s="9">
        <v>0</v>
      </c>
      <c r="I1411" s="9">
        <v>0</v>
      </c>
      <c r="J1411" s="4">
        <f t="shared" si="46"/>
        <v>0</v>
      </c>
    </row>
    <row r="1412" spans="1:10" ht="30" customHeight="1">
      <c r="A1412" s="109"/>
      <c r="B1412" s="109"/>
      <c r="C1412" s="92"/>
      <c r="D1412" s="7" t="s">
        <v>57</v>
      </c>
      <c r="E1412" s="9">
        <v>3</v>
      </c>
      <c r="F1412" s="9">
        <v>3</v>
      </c>
      <c r="G1412" s="9">
        <v>3</v>
      </c>
      <c r="H1412" s="9">
        <v>3</v>
      </c>
      <c r="I1412" s="9">
        <v>3</v>
      </c>
      <c r="J1412" s="4">
        <f t="shared" si="46"/>
        <v>15</v>
      </c>
    </row>
    <row r="1413" spans="1:10" ht="30" customHeight="1">
      <c r="A1413" s="109"/>
      <c r="B1413" s="109"/>
      <c r="C1413" s="92"/>
      <c r="D1413" s="7" t="s">
        <v>58</v>
      </c>
      <c r="E1413" s="9">
        <v>0</v>
      </c>
      <c r="F1413" s="9">
        <v>0</v>
      </c>
      <c r="G1413" s="9">
        <v>0</v>
      </c>
      <c r="H1413" s="9">
        <v>0</v>
      </c>
      <c r="I1413" s="9">
        <v>0</v>
      </c>
      <c r="J1413" s="4">
        <f t="shared" si="46"/>
        <v>0</v>
      </c>
    </row>
    <row r="1414" spans="1:10" ht="30" customHeight="1">
      <c r="A1414" s="110"/>
      <c r="B1414" s="110"/>
      <c r="C1414" s="93"/>
      <c r="D1414" s="7" t="s">
        <v>59</v>
      </c>
      <c r="E1414" s="9">
        <v>5</v>
      </c>
      <c r="F1414" s="9">
        <v>5</v>
      </c>
      <c r="G1414" s="9">
        <v>5</v>
      </c>
      <c r="H1414" s="9">
        <v>5</v>
      </c>
      <c r="I1414" s="9">
        <v>5</v>
      </c>
      <c r="J1414" s="4">
        <f t="shared" si="46"/>
        <v>25</v>
      </c>
    </row>
    <row r="1415" spans="1:10" ht="27.75" customHeight="1">
      <c r="A1415" s="86" t="s">
        <v>27</v>
      </c>
      <c r="B1415" s="116"/>
      <c r="C1415" s="116"/>
      <c r="D1415" s="117"/>
      <c r="E1415" s="8">
        <f>SUM(E1385,E1390,E1395,E1400,E1405,E1410)</f>
        <v>31</v>
      </c>
      <c r="F1415" s="8">
        <f>SUM(F1385,F1390,F1395,F1400,F1405,F1410)</f>
        <v>31</v>
      </c>
      <c r="G1415" s="8">
        <f>SUM(G1385,G1390,G1395,G1400,G1405,G1410)</f>
        <v>32</v>
      </c>
      <c r="H1415" s="8">
        <f>SUM(H1385,H1390,H1395,H1400,H1405,H1410)</f>
        <v>35</v>
      </c>
      <c r="I1415" s="8">
        <f>SUM(I1385,I1390,I1395,I1400,I1405,I1410)</f>
        <v>35</v>
      </c>
      <c r="J1415" s="4">
        <f t="shared" si="46"/>
        <v>164</v>
      </c>
    </row>
    <row r="1416" spans="1:10" ht="27.75" customHeight="1">
      <c r="A1416" s="25"/>
      <c r="B1416" s="26"/>
      <c r="C1416" s="26"/>
      <c r="D1416" s="27" t="s">
        <v>56</v>
      </c>
      <c r="E1416" s="28">
        <f>E1386+E1391+E1396+E1401+E1406+E1411</f>
        <v>0</v>
      </c>
      <c r="F1416" s="28">
        <f>F1386+F1391+F1396+F1401+F1406+F1411</f>
        <v>0</v>
      </c>
      <c r="G1416" s="28">
        <f>G1386+G1391+G1396+G1401+G1406+G1411</f>
        <v>0</v>
      </c>
      <c r="H1416" s="28">
        <f>H1386+H1391+H1396+H1401+H1406+H1411</f>
        <v>0</v>
      </c>
      <c r="I1416" s="28">
        <f>I1386+I1391+I1396+I1401+I1406+I1411</f>
        <v>0</v>
      </c>
      <c r="J1416" s="4">
        <f t="shared" si="46"/>
        <v>0</v>
      </c>
    </row>
    <row r="1417" spans="1:10" ht="27.75" customHeight="1">
      <c r="A1417" s="29"/>
      <c r="B1417" s="30"/>
      <c r="C1417" s="30"/>
      <c r="D1417" s="31" t="s">
        <v>57</v>
      </c>
      <c r="E1417" s="28">
        <f aca="true" t="shared" si="47" ref="E1417:I1419">E1387+E1392+E1397+E1402+E1407+E1412</f>
        <v>21</v>
      </c>
      <c r="F1417" s="28">
        <f t="shared" si="47"/>
        <v>21</v>
      </c>
      <c r="G1417" s="28">
        <f t="shared" si="47"/>
        <v>22</v>
      </c>
      <c r="H1417" s="28">
        <f t="shared" si="47"/>
        <v>24</v>
      </c>
      <c r="I1417" s="28">
        <f t="shared" si="47"/>
        <v>24</v>
      </c>
      <c r="J1417" s="4">
        <f t="shared" si="46"/>
        <v>112</v>
      </c>
    </row>
    <row r="1418" spans="1:10" ht="27.75" customHeight="1">
      <c r="A1418" s="29"/>
      <c r="B1418" s="30"/>
      <c r="C1418" s="30"/>
      <c r="D1418" s="31" t="s">
        <v>58</v>
      </c>
      <c r="E1418" s="28">
        <f t="shared" si="47"/>
        <v>2</v>
      </c>
      <c r="F1418" s="28">
        <f t="shared" si="47"/>
        <v>2</v>
      </c>
      <c r="G1418" s="28">
        <f t="shared" si="47"/>
        <v>2</v>
      </c>
      <c r="H1418" s="28">
        <f t="shared" si="47"/>
        <v>3</v>
      </c>
      <c r="I1418" s="28">
        <f t="shared" si="47"/>
        <v>3</v>
      </c>
      <c r="J1418" s="4">
        <f t="shared" si="46"/>
        <v>12</v>
      </c>
    </row>
    <row r="1419" spans="1:10" ht="27.75" customHeight="1">
      <c r="A1419" s="29"/>
      <c r="B1419" s="30"/>
      <c r="C1419" s="30"/>
      <c r="D1419" s="31" t="s">
        <v>59</v>
      </c>
      <c r="E1419" s="28">
        <f t="shared" si="47"/>
        <v>8</v>
      </c>
      <c r="F1419" s="28">
        <f t="shared" si="47"/>
        <v>8</v>
      </c>
      <c r="G1419" s="28">
        <f t="shared" si="47"/>
        <v>8</v>
      </c>
      <c r="H1419" s="28">
        <f t="shared" si="47"/>
        <v>8</v>
      </c>
      <c r="I1419" s="28">
        <f t="shared" si="47"/>
        <v>8</v>
      </c>
      <c r="J1419" s="4">
        <f t="shared" si="46"/>
        <v>40</v>
      </c>
    </row>
    <row r="1420" spans="1:10" ht="27.75" customHeight="1">
      <c r="A1420" s="36" t="s">
        <v>31</v>
      </c>
      <c r="B1420" s="37"/>
      <c r="C1420" s="37"/>
      <c r="D1420" s="37"/>
      <c r="E1420" s="37"/>
      <c r="F1420" s="37"/>
      <c r="G1420" s="37"/>
      <c r="H1420" s="37"/>
      <c r="I1420" s="37"/>
      <c r="J1420" s="4"/>
    </row>
    <row r="1421" spans="1:10" ht="27.75" customHeight="1">
      <c r="A1421" s="35" t="s">
        <v>32</v>
      </c>
      <c r="B1421" s="38"/>
      <c r="C1421" s="38"/>
      <c r="D1421" s="38"/>
      <c r="E1421" s="38"/>
      <c r="F1421" s="38"/>
      <c r="G1421" s="38"/>
      <c r="H1421" s="38"/>
      <c r="I1421" s="38"/>
      <c r="J1421" s="4"/>
    </row>
    <row r="1422" spans="1:10" ht="27.75" customHeight="1">
      <c r="A1422" s="32" t="s">
        <v>33</v>
      </c>
      <c r="B1422" s="33"/>
      <c r="C1422" s="33"/>
      <c r="D1422" s="33"/>
      <c r="E1422" s="33"/>
      <c r="F1422" s="33"/>
      <c r="G1422" s="33"/>
      <c r="H1422" s="33"/>
      <c r="I1422" s="33"/>
      <c r="J1422" s="4"/>
    </row>
    <row r="1423" spans="1:10" ht="27.75" customHeight="1">
      <c r="A1423" s="111">
        <v>1</v>
      </c>
      <c r="B1423" s="74" t="s">
        <v>326</v>
      </c>
      <c r="C1423" s="77" t="s">
        <v>34</v>
      </c>
      <c r="D1423" s="7" t="s">
        <v>55</v>
      </c>
      <c r="E1423" s="8">
        <f>SUM(E1424:E1427)</f>
        <v>0</v>
      </c>
      <c r="F1423" s="8">
        <f>SUM(F1424:F1427)</f>
        <v>10</v>
      </c>
      <c r="G1423" s="8">
        <f>SUM(G1424:G1427)</f>
        <v>20</v>
      </c>
      <c r="H1423" s="8">
        <f>SUM(H1424:H1427)</f>
        <v>20</v>
      </c>
      <c r="I1423" s="8">
        <f>SUM(I1424:I1427)</f>
        <v>20</v>
      </c>
      <c r="J1423" s="4">
        <f aca="true" t="shared" si="48" ref="J1423:J1486">SUM(E1423:I1423)</f>
        <v>70</v>
      </c>
    </row>
    <row r="1424" spans="1:10" ht="27.75" customHeight="1">
      <c r="A1424" s="75"/>
      <c r="B1424" s="75"/>
      <c r="C1424" s="77"/>
      <c r="D1424" s="7" t="s">
        <v>56</v>
      </c>
      <c r="E1424" s="9">
        <v>0</v>
      </c>
      <c r="F1424" s="9">
        <v>0</v>
      </c>
      <c r="G1424" s="9">
        <v>0</v>
      </c>
      <c r="H1424" s="9">
        <v>0</v>
      </c>
      <c r="I1424" s="9">
        <v>0</v>
      </c>
      <c r="J1424" s="4">
        <f t="shared" si="48"/>
        <v>0</v>
      </c>
    </row>
    <row r="1425" spans="1:10" ht="27.75" customHeight="1">
      <c r="A1425" s="75"/>
      <c r="B1425" s="75"/>
      <c r="C1425" s="77"/>
      <c r="D1425" s="7" t="s">
        <v>57</v>
      </c>
      <c r="E1425" s="9">
        <v>0</v>
      </c>
      <c r="F1425" s="9">
        <v>10</v>
      </c>
      <c r="G1425" s="9">
        <v>10</v>
      </c>
      <c r="H1425" s="9">
        <v>10</v>
      </c>
      <c r="I1425" s="9">
        <v>10</v>
      </c>
      <c r="J1425" s="4">
        <f t="shared" si="48"/>
        <v>40</v>
      </c>
    </row>
    <row r="1426" spans="1:10" ht="27.75" customHeight="1">
      <c r="A1426" s="75"/>
      <c r="B1426" s="75"/>
      <c r="C1426" s="77"/>
      <c r="D1426" s="7" t="s">
        <v>58</v>
      </c>
      <c r="E1426" s="9">
        <v>0</v>
      </c>
      <c r="F1426" s="9">
        <v>0</v>
      </c>
      <c r="G1426" s="9">
        <v>10</v>
      </c>
      <c r="H1426" s="9">
        <v>10</v>
      </c>
      <c r="I1426" s="9">
        <v>10</v>
      </c>
      <c r="J1426" s="4">
        <f t="shared" si="48"/>
        <v>30</v>
      </c>
    </row>
    <row r="1427" spans="1:10" ht="27.75" customHeight="1">
      <c r="A1427" s="76"/>
      <c r="B1427" s="76"/>
      <c r="C1427" s="77"/>
      <c r="D1427" s="7" t="s">
        <v>59</v>
      </c>
      <c r="E1427" s="9">
        <v>0</v>
      </c>
      <c r="F1427" s="9">
        <v>0</v>
      </c>
      <c r="G1427" s="9">
        <v>0</v>
      </c>
      <c r="H1427" s="9">
        <v>0</v>
      </c>
      <c r="I1427" s="9">
        <v>0</v>
      </c>
      <c r="J1427" s="4">
        <f t="shared" si="48"/>
        <v>0</v>
      </c>
    </row>
    <row r="1428" spans="1:10" ht="27.75" customHeight="1">
      <c r="A1428" s="111">
        <v>2</v>
      </c>
      <c r="B1428" s="74" t="s">
        <v>327</v>
      </c>
      <c r="C1428" s="77" t="s">
        <v>0</v>
      </c>
      <c r="D1428" s="7" t="s">
        <v>55</v>
      </c>
      <c r="E1428" s="8">
        <f>SUM(E1429:E1432)</f>
        <v>6</v>
      </c>
      <c r="F1428" s="8">
        <f>SUM(F1429:F1432)</f>
        <v>9</v>
      </c>
      <c r="G1428" s="8">
        <f>SUM(G1429:G1432)</f>
        <v>9</v>
      </c>
      <c r="H1428" s="8">
        <f>SUM(H1429:H1432)</f>
        <v>9</v>
      </c>
      <c r="I1428" s="8">
        <f>SUM(I1429:I1432)</f>
        <v>9</v>
      </c>
      <c r="J1428" s="4">
        <f t="shared" si="48"/>
        <v>42</v>
      </c>
    </row>
    <row r="1429" spans="1:10" ht="27.75" customHeight="1">
      <c r="A1429" s="75"/>
      <c r="B1429" s="75"/>
      <c r="C1429" s="77"/>
      <c r="D1429" s="7" t="s">
        <v>56</v>
      </c>
      <c r="E1429" s="9">
        <v>0</v>
      </c>
      <c r="F1429" s="9">
        <v>0</v>
      </c>
      <c r="G1429" s="9">
        <v>0</v>
      </c>
      <c r="H1429" s="9">
        <v>0</v>
      </c>
      <c r="I1429" s="9">
        <v>0</v>
      </c>
      <c r="J1429" s="4">
        <f t="shared" si="48"/>
        <v>0</v>
      </c>
    </row>
    <row r="1430" spans="1:10" ht="27.75" customHeight="1">
      <c r="A1430" s="75"/>
      <c r="B1430" s="75"/>
      <c r="C1430" s="77"/>
      <c r="D1430" s="7" t="s">
        <v>57</v>
      </c>
      <c r="E1430" s="9">
        <v>2</v>
      </c>
      <c r="F1430" s="9">
        <v>5</v>
      </c>
      <c r="G1430" s="9">
        <v>5</v>
      </c>
      <c r="H1430" s="9">
        <v>5</v>
      </c>
      <c r="I1430" s="9">
        <v>5</v>
      </c>
      <c r="J1430" s="4">
        <f t="shared" si="48"/>
        <v>22</v>
      </c>
    </row>
    <row r="1431" spans="1:10" ht="27.75" customHeight="1">
      <c r="A1431" s="75"/>
      <c r="B1431" s="75"/>
      <c r="C1431" s="77"/>
      <c r="D1431" s="7" t="s">
        <v>58</v>
      </c>
      <c r="E1431" s="9">
        <v>1</v>
      </c>
      <c r="F1431" s="9">
        <v>1</v>
      </c>
      <c r="G1431" s="9">
        <v>1</v>
      </c>
      <c r="H1431" s="9">
        <v>1</v>
      </c>
      <c r="I1431" s="9">
        <v>1</v>
      </c>
      <c r="J1431" s="4">
        <f t="shared" si="48"/>
        <v>5</v>
      </c>
    </row>
    <row r="1432" spans="1:10" ht="27.75" customHeight="1">
      <c r="A1432" s="76"/>
      <c r="B1432" s="76"/>
      <c r="C1432" s="77"/>
      <c r="D1432" s="7" t="s">
        <v>59</v>
      </c>
      <c r="E1432" s="9">
        <v>3</v>
      </c>
      <c r="F1432" s="9">
        <v>3</v>
      </c>
      <c r="G1432" s="9">
        <v>3</v>
      </c>
      <c r="H1432" s="9">
        <v>3</v>
      </c>
      <c r="I1432" s="9">
        <v>3</v>
      </c>
      <c r="J1432" s="4">
        <f t="shared" si="48"/>
        <v>15</v>
      </c>
    </row>
    <row r="1433" spans="1:10" ht="19.5" customHeight="1">
      <c r="A1433" s="111">
        <v>3</v>
      </c>
      <c r="B1433" s="74" t="s">
        <v>378</v>
      </c>
      <c r="C1433" s="77" t="s">
        <v>35</v>
      </c>
      <c r="D1433" s="7" t="s">
        <v>55</v>
      </c>
      <c r="E1433" s="8">
        <f>SUM(E1434:E1437)</f>
        <v>3</v>
      </c>
      <c r="F1433" s="8">
        <f>SUM(F1434:F1437)</f>
        <v>3</v>
      </c>
      <c r="G1433" s="8">
        <f>SUM(G1434:G1437)</f>
        <v>3</v>
      </c>
      <c r="H1433" s="8">
        <f>SUM(H1434:H1437)</f>
        <v>3</v>
      </c>
      <c r="I1433" s="8">
        <f>SUM(I1434:I1437)</f>
        <v>3</v>
      </c>
      <c r="J1433" s="4">
        <f t="shared" si="48"/>
        <v>15</v>
      </c>
    </row>
    <row r="1434" spans="1:10" ht="27.75" customHeight="1">
      <c r="A1434" s="75"/>
      <c r="B1434" s="75"/>
      <c r="C1434" s="77"/>
      <c r="D1434" s="7" t="s">
        <v>56</v>
      </c>
      <c r="E1434" s="9">
        <v>0</v>
      </c>
      <c r="F1434" s="9">
        <v>0</v>
      </c>
      <c r="G1434" s="9">
        <v>0</v>
      </c>
      <c r="H1434" s="9">
        <v>0</v>
      </c>
      <c r="I1434" s="9">
        <v>0</v>
      </c>
      <c r="J1434" s="4">
        <f t="shared" si="48"/>
        <v>0</v>
      </c>
    </row>
    <row r="1435" spans="1:10" ht="27.75" customHeight="1">
      <c r="A1435" s="75"/>
      <c r="B1435" s="75"/>
      <c r="C1435" s="77"/>
      <c r="D1435" s="7" t="s">
        <v>57</v>
      </c>
      <c r="E1435" s="9">
        <v>0</v>
      </c>
      <c r="F1435" s="9">
        <v>0</v>
      </c>
      <c r="G1435" s="9">
        <v>0</v>
      </c>
      <c r="H1435" s="9">
        <v>0</v>
      </c>
      <c r="I1435" s="9">
        <v>0</v>
      </c>
      <c r="J1435" s="4">
        <f t="shared" si="48"/>
        <v>0</v>
      </c>
    </row>
    <row r="1436" spans="1:10" ht="27.75" customHeight="1">
      <c r="A1436" s="75"/>
      <c r="B1436" s="75"/>
      <c r="C1436" s="77"/>
      <c r="D1436" s="7" t="s">
        <v>58</v>
      </c>
      <c r="E1436" s="9">
        <v>0</v>
      </c>
      <c r="F1436" s="9">
        <v>0</v>
      </c>
      <c r="G1436" s="9">
        <v>0</v>
      </c>
      <c r="H1436" s="9">
        <v>0</v>
      </c>
      <c r="I1436" s="9">
        <v>0</v>
      </c>
      <c r="J1436" s="4">
        <f t="shared" si="48"/>
        <v>0</v>
      </c>
    </row>
    <row r="1437" spans="1:10" ht="19.5" customHeight="1">
      <c r="A1437" s="76"/>
      <c r="B1437" s="76"/>
      <c r="C1437" s="77"/>
      <c r="D1437" s="7" t="s">
        <v>59</v>
      </c>
      <c r="E1437" s="9">
        <v>3</v>
      </c>
      <c r="F1437" s="9">
        <v>3</v>
      </c>
      <c r="G1437" s="9">
        <v>3</v>
      </c>
      <c r="H1437" s="9">
        <v>3</v>
      </c>
      <c r="I1437" s="9">
        <v>3</v>
      </c>
      <c r="J1437" s="4">
        <f t="shared" si="48"/>
        <v>15</v>
      </c>
    </row>
    <row r="1438" spans="1:10" ht="27.75" customHeight="1">
      <c r="A1438" s="111">
        <v>4</v>
      </c>
      <c r="B1438" s="74" t="s">
        <v>328</v>
      </c>
      <c r="C1438" s="77" t="s">
        <v>1</v>
      </c>
      <c r="D1438" s="7" t="s">
        <v>55</v>
      </c>
      <c r="E1438" s="8">
        <f>SUM(E1439:E1442)</f>
        <v>4</v>
      </c>
      <c r="F1438" s="8">
        <f>SUM(F1439:F1442)</f>
        <v>6</v>
      </c>
      <c r="G1438" s="8">
        <f>SUM(G1439:G1442)</f>
        <v>7</v>
      </c>
      <c r="H1438" s="8">
        <f>SUM(H1439:H1442)</f>
        <v>8</v>
      </c>
      <c r="I1438" s="8">
        <f>SUM(I1439:I1442)</f>
        <v>8</v>
      </c>
      <c r="J1438" s="4">
        <f t="shared" si="48"/>
        <v>33</v>
      </c>
    </row>
    <row r="1439" spans="1:10" ht="27.75" customHeight="1">
      <c r="A1439" s="75"/>
      <c r="B1439" s="75"/>
      <c r="C1439" s="77"/>
      <c r="D1439" s="7" t="s">
        <v>56</v>
      </c>
      <c r="E1439" s="9">
        <v>0</v>
      </c>
      <c r="F1439" s="9">
        <v>0</v>
      </c>
      <c r="G1439" s="9">
        <v>0</v>
      </c>
      <c r="H1439" s="9">
        <v>0</v>
      </c>
      <c r="I1439" s="9">
        <v>0</v>
      </c>
      <c r="J1439" s="4">
        <f t="shared" si="48"/>
        <v>0</v>
      </c>
    </row>
    <row r="1440" spans="1:10" ht="27.75" customHeight="1">
      <c r="A1440" s="75"/>
      <c r="B1440" s="75"/>
      <c r="C1440" s="77"/>
      <c r="D1440" s="7" t="s">
        <v>57</v>
      </c>
      <c r="E1440" s="9">
        <v>0</v>
      </c>
      <c r="F1440" s="9">
        <v>2</v>
      </c>
      <c r="G1440" s="9">
        <v>3</v>
      </c>
      <c r="H1440" s="9">
        <v>4</v>
      </c>
      <c r="I1440" s="9">
        <v>4</v>
      </c>
      <c r="J1440" s="4">
        <f t="shared" si="48"/>
        <v>13</v>
      </c>
    </row>
    <row r="1441" spans="1:10" ht="27.75" customHeight="1">
      <c r="A1441" s="75"/>
      <c r="B1441" s="75"/>
      <c r="C1441" s="77"/>
      <c r="D1441" s="7" t="s">
        <v>58</v>
      </c>
      <c r="E1441" s="9">
        <v>0</v>
      </c>
      <c r="F1441" s="9">
        <v>0</v>
      </c>
      <c r="G1441" s="9">
        <v>0</v>
      </c>
      <c r="H1441" s="9">
        <v>0</v>
      </c>
      <c r="I1441" s="9">
        <v>0</v>
      </c>
      <c r="J1441" s="4">
        <f t="shared" si="48"/>
        <v>0</v>
      </c>
    </row>
    <row r="1442" spans="1:10" ht="27.75" customHeight="1">
      <c r="A1442" s="76"/>
      <c r="B1442" s="76"/>
      <c r="C1442" s="77"/>
      <c r="D1442" s="7" t="s">
        <v>59</v>
      </c>
      <c r="E1442" s="9">
        <v>4</v>
      </c>
      <c r="F1442" s="9">
        <v>4</v>
      </c>
      <c r="G1442" s="9">
        <v>4</v>
      </c>
      <c r="H1442" s="9">
        <v>4</v>
      </c>
      <c r="I1442" s="9">
        <v>4</v>
      </c>
      <c r="J1442" s="4">
        <f t="shared" si="48"/>
        <v>20</v>
      </c>
    </row>
    <row r="1443" spans="1:10" ht="27.75" customHeight="1">
      <c r="A1443" s="111">
        <v>5</v>
      </c>
      <c r="B1443" s="74" t="s">
        <v>2</v>
      </c>
      <c r="C1443" s="77" t="s">
        <v>47</v>
      </c>
      <c r="D1443" s="7" t="s">
        <v>55</v>
      </c>
      <c r="E1443" s="8">
        <f>SUM(E1444:E1447)</f>
        <v>3</v>
      </c>
      <c r="F1443" s="8">
        <f>SUM(F1444:F1447)</f>
        <v>3</v>
      </c>
      <c r="G1443" s="8">
        <f>SUM(G1444:G1447)</f>
        <v>3</v>
      </c>
      <c r="H1443" s="8">
        <f>SUM(H1444:H1447)</f>
        <v>3</v>
      </c>
      <c r="I1443" s="8">
        <f>SUM(I1444:I1447)</f>
        <v>3</v>
      </c>
      <c r="J1443" s="4">
        <f t="shared" si="48"/>
        <v>15</v>
      </c>
    </row>
    <row r="1444" spans="1:10" ht="27.75" customHeight="1">
      <c r="A1444" s="75"/>
      <c r="B1444" s="75"/>
      <c r="C1444" s="77"/>
      <c r="D1444" s="7" t="s">
        <v>56</v>
      </c>
      <c r="E1444" s="9">
        <v>0</v>
      </c>
      <c r="F1444" s="9">
        <v>0</v>
      </c>
      <c r="G1444" s="9">
        <v>0</v>
      </c>
      <c r="H1444" s="9">
        <v>0</v>
      </c>
      <c r="I1444" s="9">
        <v>0</v>
      </c>
      <c r="J1444" s="4">
        <f t="shared" si="48"/>
        <v>0</v>
      </c>
    </row>
    <row r="1445" spans="1:10" ht="27.75" customHeight="1">
      <c r="A1445" s="75"/>
      <c r="B1445" s="75"/>
      <c r="C1445" s="77"/>
      <c r="D1445" s="7" t="s">
        <v>57</v>
      </c>
      <c r="E1445" s="9">
        <v>0</v>
      </c>
      <c r="F1445" s="9">
        <v>0</v>
      </c>
      <c r="G1445" s="9">
        <v>0</v>
      </c>
      <c r="H1445" s="9">
        <v>0</v>
      </c>
      <c r="I1445" s="9">
        <v>0</v>
      </c>
      <c r="J1445" s="4">
        <f t="shared" si="48"/>
        <v>0</v>
      </c>
    </row>
    <row r="1446" spans="1:10" ht="27.75" customHeight="1">
      <c r="A1446" s="75"/>
      <c r="B1446" s="75"/>
      <c r="C1446" s="77"/>
      <c r="D1446" s="7" t="s">
        <v>58</v>
      </c>
      <c r="E1446" s="9">
        <v>0</v>
      </c>
      <c r="F1446" s="9">
        <v>0</v>
      </c>
      <c r="G1446" s="9">
        <v>0</v>
      </c>
      <c r="H1446" s="9">
        <v>0</v>
      </c>
      <c r="I1446" s="9">
        <v>0</v>
      </c>
      <c r="J1446" s="4">
        <f t="shared" si="48"/>
        <v>0</v>
      </c>
    </row>
    <row r="1447" spans="1:10" ht="30" customHeight="1">
      <c r="A1447" s="76"/>
      <c r="B1447" s="76"/>
      <c r="C1447" s="77"/>
      <c r="D1447" s="7" t="s">
        <v>59</v>
      </c>
      <c r="E1447" s="9">
        <v>3</v>
      </c>
      <c r="F1447" s="9">
        <v>3</v>
      </c>
      <c r="G1447" s="9">
        <v>3</v>
      </c>
      <c r="H1447" s="9">
        <v>3</v>
      </c>
      <c r="I1447" s="9">
        <v>3</v>
      </c>
      <c r="J1447" s="4">
        <f t="shared" si="48"/>
        <v>15</v>
      </c>
    </row>
    <row r="1448" spans="1:10" ht="23.25" customHeight="1">
      <c r="A1448" s="111">
        <v>6</v>
      </c>
      <c r="B1448" s="74" t="s">
        <v>329</v>
      </c>
      <c r="C1448" s="77" t="s">
        <v>548</v>
      </c>
      <c r="D1448" s="7" t="s">
        <v>55</v>
      </c>
      <c r="E1448" s="8">
        <f>SUM(E1449:E1452)</f>
        <v>2</v>
      </c>
      <c r="F1448" s="8">
        <f>SUM(F1449:F1452)</f>
        <v>3.5</v>
      </c>
      <c r="G1448" s="8">
        <f>SUM(G1449:G1452)</f>
        <v>3.5</v>
      </c>
      <c r="H1448" s="8">
        <f>SUM(H1449:H1452)</f>
        <v>3.5</v>
      </c>
      <c r="I1448" s="8">
        <f>SUM(I1449:I1452)</f>
        <v>3.5</v>
      </c>
      <c r="J1448" s="4">
        <f t="shared" si="48"/>
        <v>16</v>
      </c>
    </row>
    <row r="1449" spans="1:10" ht="30" customHeight="1">
      <c r="A1449" s="75"/>
      <c r="B1449" s="75"/>
      <c r="C1449" s="77"/>
      <c r="D1449" s="7" t="s">
        <v>56</v>
      </c>
      <c r="E1449" s="9">
        <v>0</v>
      </c>
      <c r="F1449" s="9">
        <v>0</v>
      </c>
      <c r="G1449" s="9">
        <v>0</v>
      </c>
      <c r="H1449" s="9">
        <v>0</v>
      </c>
      <c r="I1449" s="9">
        <v>0</v>
      </c>
      <c r="J1449" s="4">
        <f t="shared" si="48"/>
        <v>0</v>
      </c>
    </row>
    <row r="1450" spans="1:10" ht="19.5" customHeight="1">
      <c r="A1450" s="75"/>
      <c r="B1450" s="75"/>
      <c r="C1450" s="77"/>
      <c r="D1450" s="7" t="s">
        <v>57</v>
      </c>
      <c r="E1450" s="9">
        <v>1</v>
      </c>
      <c r="F1450" s="9">
        <v>2.5</v>
      </c>
      <c r="G1450" s="9">
        <v>2.5</v>
      </c>
      <c r="H1450" s="9">
        <v>2.5</v>
      </c>
      <c r="I1450" s="9">
        <v>2.5</v>
      </c>
      <c r="J1450" s="4">
        <f t="shared" si="48"/>
        <v>11</v>
      </c>
    </row>
    <row r="1451" spans="1:10" ht="30" customHeight="1">
      <c r="A1451" s="75"/>
      <c r="B1451" s="75"/>
      <c r="C1451" s="77"/>
      <c r="D1451" s="7" t="s">
        <v>58</v>
      </c>
      <c r="E1451" s="9">
        <v>0</v>
      </c>
      <c r="F1451" s="9">
        <v>0</v>
      </c>
      <c r="G1451" s="9">
        <v>0</v>
      </c>
      <c r="H1451" s="9">
        <v>0</v>
      </c>
      <c r="I1451" s="9">
        <v>0</v>
      </c>
      <c r="J1451" s="4">
        <f t="shared" si="48"/>
        <v>0</v>
      </c>
    </row>
    <row r="1452" spans="1:10" ht="20.25" customHeight="1">
      <c r="A1452" s="76"/>
      <c r="B1452" s="76"/>
      <c r="C1452" s="77"/>
      <c r="D1452" s="7" t="s">
        <v>59</v>
      </c>
      <c r="E1452" s="9">
        <v>1</v>
      </c>
      <c r="F1452" s="9">
        <v>1</v>
      </c>
      <c r="G1452" s="9">
        <v>1</v>
      </c>
      <c r="H1452" s="9">
        <v>1</v>
      </c>
      <c r="I1452" s="9">
        <v>1</v>
      </c>
      <c r="J1452" s="4">
        <f t="shared" si="48"/>
        <v>5</v>
      </c>
    </row>
    <row r="1453" spans="1:10" ht="30" customHeight="1">
      <c r="A1453" s="111">
        <v>7</v>
      </c>
      <c r="B1453" s="74" t="s">
        <v>330</v>
      </c>
      <c r="C1453" s="77" t="s">
        <v>3</v>
      </c>
      <c r="D1453" s="7" t="s">
        <v>55</v>
      </c>
      <c r="E1453" s="8">
        <f>SUM(E1454:E1457)</f>
        <v>3</v>
      </c>
      <c r="F1453" s="8">
        <f>SUM(F1454:F1457)</f>
        <v>4</v>
      </c>
      <c r="G1453" s="8">
        <f>SUM(G1454:G1457)</f>
        <v>4</v>
      </c>
      <c r="H1453" s="8">
        <f>SUM(H1454:H1457)</f>
        <v>4</v>
      </c>
      <c r="I1453" s="8">
        <f>SUM(I1454:I1457)</f>
        <v>4</v>
      </c>
      <c r="J1453" s="4">
        <f t="shared" si="48"/>
        <v>19</v>
      </c>
    </row>
    <row r="1454" spans="1:10" ht="30" customHeight="1">
      <c r="A1454" s="75"/>
      <c r="B1454" s="75"/>
      <c r="C1454" s="77"/>
      <c r="D1454" s="7" t="s">
        <v>56</v>
      </c>
      <c r="E1454" s="9">
        <v>0</v>
      </c>
      <c r="F1454" s="9">
        <v>0</v>
      </c>
      <c r="G1454" s="9">
        <v>0</v>
      </c>
      <c r="H1454" s="9">
        <v>0</v>
      </c>
      <c r="I1454" s="9">
        <v>0</v>
      </c>
      <c r="J1454" s="4">
        <f t="shared" si="48"/>
        <v>0</v>
      </c>
    </row>
    <row r="1455" spans="1:10" ht="30" customHeight="1">
      <c r="A1455" s="75"/>
      <c r="B1455" s="75"/>
      <c r="C1455" s="77"/>
      <c r="D1455" s="7" t="s">
        <v>57</v>
      </c>
      <c r="E1455" s="9">
        <v>1</v>
      </c>
      <c r="F1455" s="9">
        <v>2</v>
      </c>
      <c r="G1455" s="9">
        <v>2</v>
      </c>
      <c r="H1455" s="9">
        <v>2</v>
      </c>
      <c r="I1455" s="9">
        <v>2</v>
      </c>
      <c r="J1455" s="4">
        <f t="shared" si="48"/>
        <v>9</v>
      </c>
    </row>
    <row r="1456" spans="1:10" ht="30" customHeight="1">
      <c r="A1456" s="75"/>
      <c r="B1456" s="75"/>
      <c r="C1456" s="77"/>
      <c r="D1456" s="7" t="s">
        <v>58</v>
      </c>
      <c r="E1456" s="9">
        <v>0</v>
      </c>
      <c r="F1456" s="9">
        <v>0</v>
      </c>
      <c r="G1456" s="9">
        <v>0</v>
      </c>
      <c r="H1456" s="9">
        <v>0</v>
      </c>
      <c r="I1456" s="9">
        <v>0</v>
      </c>
      <c r="J1456" s="4">
        <f t="shared" si="48"/>
        <v>0</v>
      </c>
    </row>
    <row r="1457" spans="1:10" ht="18" customHeight="1">
      <c r="A1457" s="76"/>
      <c r="B1457" s="76"/>
      <c r="C1457" s="77"/>
      <c r="D1457" s="7" t="s">
        <v>59</v>
      </c>
      <c r="E1457" s="9">
        <v>2</v>
      </c>
      <c r="F1457" s="9">
        <v>2</v>
      </c>
      <c r="G1457" s="9">
        <v>2</v>
      </c>
      <c r="H1457" s="9">
        <v>2</v>
      </c>
      <c r="I1457" s="9">
        <v>2</v>
      </c>
      <c r="J1457" s="4">
        <f t="shared" si="48"/>
        <v>10</v>
      </c>
    </row>
    <row r="1458" spans="1:10" ht="30" customHeight="1">
      <c r="A1458" s="86" t="s">
        <v>27</v>
      </c>
      <c r="B1458" s="116"/>
      <c r="C1458" s="116"/>
      <c r="D1458" s="117"/>
      <c r="E1458" s="8">
        <f>SUM(E1423,E1428,E1433,E1438,E1443,E1448,E1453)</f>
        <v>21</v>
      </c>
      <c r="F1458" s="8">
        <f>SUM(F1423,F1428,F1433,F1438,F1443,F1448,F1453)</f>
        <v>38.5</v>
      </c>
      <c r="G1458" s="8">
        <f>SUM(G1423,G1428,G1433,G1438,G1443,G1448,G1453)</f>
        <v>49.5</v>
      </c>
      <c r="H1458" s="8">
        <f>SUM(H1423,H1428,H1433,H1438,H1443,H1448,H1453)</f>
        <v>50.5</v>
      </c>
      <c r="I1458" s="8">
        <f>SUM(I1423,I1428,I1433,I1438,I1443,I1448,I1453)</f>
        <v>50.5</v>
      </c>
      <c r="J1458" s="4">
        <f t="shared" si="48"/>
        <v>210</v>
      </c>
    </row>
    <row r="1459" spans="1:10" ht="30" customHeight="1">
      <c r="A1459" s="25"/>
      <c r="B1459" s="26"/>
      <c r="C1459" s="26"/>
      <c r="D1459" s="27" t="s">
        <v>56</v>
      </c>
      <c r="E1459" s="28">
        <f>E1424+E1429+E1434+E1439+E1444+E1449+E1454</f>
        <v>0</v>
      </c>
      <c r="F1459" s="28">
        <f>F1424+F1429+F1434+F1439+F1444+F1449+F1454</f>
        <v>0</v>
      </c>
      <c r="G1459" s="28">
        <f>G1424+G1429+G1434+G1439+G1444+G1449+G1454</f>
        <v>0</v>
      </c>
      <c r="H1459" s="28">
        <f>H1424+H1429+H1434+H1439+H1444+H1449+H1454</f>
        <v>0</v>
      </c>
      <c r="I1459" s="28">
        <f>I1424+I1429+I1434+I1439+I1444+I1449+I1454</f>
        <v>0</v>
      </c>
      <c r="J1459" s="4">
        <f t="shared" si="48"/>
        <v>0</v>
      </c>
    </row>
    <row r="1460" spans="1:10" ht="30" customHeight="1">
      <c r="A1460" s="29"/>
      <c r="B1460" s="30"/>
      <c r="C1460" s="30"/>
      <c r="D1460" s="31" t="s">
        <v>57</v>
      </c>
      <c r="E1460" s="28">
        <f aca="true" t="shared" si="49" ref="E1460:I1462">E1425+E1430+E1435+E1440+E1445+E1450+E1455</f>
        <v>4</v>
      </c>
      <c r="F1460" s="28">
        <f t="shared" si="49"/>
        <v>21.5</v>
      </c>
      <c r="G1460" s="28">
        <f t="shared" si="49"/>
        <v>22.5</v>
      </c>
      <c r="H1460" s="28">
        <f t="shared" si="49"/>
        <v>23.5</v>
      </c>
      <c r="I1460" s="28">
        <f t="shared" si="49"/>
        <v>23.5</v>
      </c>
      <c r="J1460" s="4">
        <f t="shared" si="48"/>
        <v>95</v>
      </c>
    </row>
    <row r="1461" spans="1:10" ht="30" customHeight="1">
      <c r="A1461" s="29"/>
      <c r="B1461" s="30"/>
      <c r="C1461" s="30"/>
      <c r="D1461" s="31" t="s">
        <v>58</v>
      </c>
      <c r="E1461" s="28">
        <f t="shared" si="49"/>
        <v>1</v>
      </c>
      <c r="F1461" s="28">
        <f t="shared" si="49"/>
        <v>1</v>
      </c>
      <c r="G1461" s="28">
        <f t="shared" si="49"/>
        <v>11</v>
      </c>
      <c r="H1461" s="28">
        <f t="shared" si="49"/>
        <v>11</v>
      </c>
      <c r="I1461" s="28">
        <f t="shared" si="49"/>
        <v>11</v>
      </c>
      <c r="J1461" s="4">
        <f t="shared" si="48"/>
        <v>35</v>
      </c>
    </row>
    <row r="1462" spans="1:10" ht="27.75" customHeight="1">
      <c r="A1462" s="29"/>
      <c r="B1462" s="30"/>
      <c r="C1462" s="30"/>
      <c r="D1462" s="31" t="s">
        <v>59</v>
      </c>
      <c r="E1462" s="28">
        <f t="shared" si="49"/>
        <v>16</v>
      </c>
      <c r="F1462" s="28">
        <f t="shared" si="49"/>
        <v>16</v>
      </c>
      <c r="G1462" s="28">
        <f t="shared" si="49"/>
        <v>16</v>
      </c>
      <c r="H1462" s="28">
        <f t="shared" si="49"/>
        <v>16</v>
      </c>
      <c r="I1462" s="28">
        <f t="shared" si="49"/>
        <v>16</v>
      </c>
      <c r="J1462" s="4">
        <f t="shared" si="48"/>
        <v>80</v>
      </c>
    </row>
    <row r="1463" spans="1:10" ht="27.75" customHeight="1">
      <c r="A1463" s="32" t="s">
        <v>549</v>
      </c>
      <c r="B1463" s="33"/>
      <c r="C1463" s="33"/>
      <c r="D1463" s="33"/>
      <c r="E1463" s="33"/>
      <c r="F1463" s="33"/>
      <c r="G1463" s="33"/>
      <c r="H1463" s="33"/>
      <c r="I1463" s="33"/>
      <c r="J1463" s="4"/>
    </row>
    <row r="1464" spans="1:10" ht="27.75" customHeight="1">
      <c r="A1464" s="111">
        <v>1</v>
      </c>
      <c r="B1464" s="74" t="s">
        <v>20</v>
      </c>
      <c r="C1464" s="77" t="s">
        <v>19</v>
      </c>
      <c r="D1464" s="7" t="s">
        <v>55</v>
      </c>
      <c r="E1464" s="8">
        <f>SUM(E1465:E1468)</f>
        <v>66</v>
      </c>
      <c r="F1464" s="8">
        <f>SUM(F1465:F1468)</f>
        <v>66</v>
      </c>
      <c r="G1464" s="8">
        <f>SUM(G1465:G1468)</f>
        <v>66</v>
      </c>
      <c r="H1464" s="8">
        <f>SUM(H1465:H1468)</f>
        <v>66</v>
      </c>
      <c r="I1464" s="8">
        <f>SUM(I1465:I1468)</f>
        <v>66</v>
      </c>
      <c r="J1464" s="4">
        <f t="shared" si="48"/>
        <v>330</v>
      </c>
    </row>
    <row r="1465" spans="1:10" ht="27.75" customHeight="1">
      <c r="A1465" s="75"/>
      <c r="B1465" s="75"/>
      <c r="C1465" s="77"/>
      <c r="D1465" s="7" t="s">
        <v>56</v>
      </c>
      <c r="E1465" s="9">
        <v>0</v>
      </c>
      <c r="F1465" s="9">
        <v>0</v>
      </c>
      <c r="G1465" s="9">
        <v>0</v>
      </c>
      <c r="H1465" s="9">
        <v>0</v>
      </c>
      <c r="I1465" s="9">
        <v>0</v>
      </c>
      <c r="J1465" s="4">
        <f t="shared" si="48"/>
        <v>0</v>
      </c>
    </row>
    <row r="1466" spans="1:10" ht="27.75" customHeight="1">
      <c r="A1466" s="75"/>
      <c r="B1466" s="75"/>
      <c r="C1466" s="77"/>
      <c r="D1466" s="7" t="s">
        <v>57</v>
      </c>
      <c r="E1466" s="9">
        <v>66</v>
      </c>
      <c r="F1466" s="9">
        <v>66</v>
      </c>
      <c r="G1466" s="9">
        <v>66</v>
      </c>
      <c r="H1466" s="9">
        <v>66</v>
      </c>
      <c r="I1466" s="9">
        <v>66</v>
      </c>
      <c r="J1466" s="4">
        <f t="shared" si="48"/>
        <v>330</v>
      </c>
    </row>
    <row r="1467" spans="1:10" ht="27.75" customHeight="1">
      <c r="A1467" s="75"/>
      <c r="B1467" s="75"/>
      <c r="C1467" s="77"/>
      <c r="D1467" s="7" t="s">
        <v>58</v>
      </c>
      <c r="E1467" s="9">
        <v>0</v>
      </c>
      <c r="F1467" s="9">
        <v>0</v>
      </c>
      <c r="G1467" s="9">
        <v>0</v>
      </c>
      <c r="H1467" s="9">
        <v>0</v>
      </c>
      <c r="I1467" s="9">
        <v>0</v>
      </c>
      <c r="J1467" s="4">
        <f t="shared" si="48"/>
        <v>0</v>
      </c>
    </row>
    <row r="1468" spans="1:10" ht="27.75" customHeight="1">
      <c r="A1468" s="76"/>
      <c r="B1468" s="76"/>
      <c r="C1468" s="77"/>
      <c r="D1468" s="7" t="s">
        <v>59</v>
      </c>
      <c r="E1468" s="9">
        <v>0</v>
      </c>
      <c r="F1468" s="9">
        <v>0</v>
      </c>
      <c r="G1468" s="9">
        <v>0</v>
      </c>
      <c r="H1468" s="9">
        <v>0</v>
      </c>
      <c r="I1468" s="9">
        <v>0</v>
      </c>
      <c r="J1468" s="4">
        <f t="shared" si="48"/>
        <v>0</v>
      </c>
    </row>
    <row r="1469" spans="1:10" ht="27.75" customHeight="1">
      <c r="A1469" s="111">
        <v>2</v>
      </c>
      <c r="B1469" s="74" t="s">
        <v>4</v>
      </c>
      <c r="C1469" s="77" t="s">
        <v>5</v>
      </c>
      <c r="D1469" s="7" t="s">
        <v>55</v>
      </c>
      <c r="E1469" s="8">
        <f>SUM(E1470:E1473)</f>
        <v>0</v>
      </c>
      <c r="F1469" s="8">
        <f>SUM(F1470:F1473)</f>
        <v>0</v>
      </c>
      <c r="G1469" s="8">
        <f>SUM(G1470:G1473)</f>
        <v>0</v>
      </c>
      <c r="H1469" s="8">
        <f>SUM(H1470:H1473)</f>
        <v>0</v>
      </c>
      <c r="I1469" s="8">
        <f>SUM(I1470:I1473)</f>
        <v>0</v>
      </c>
      <c r="J1469" s="4">
        <f t="shared" si="48"/>
        <v>0</v>
      </c>
    </row>
    <row r="1470" spans="1:10" ht="27.75" customHeight="1">
      <c r="A1470" s="75"/>
      <c r="B1470" s="75"/>
      <c r="C1470" s="77"/>
      <c r="D1470" s="7" t="s">
        <v>56</v>
      </c>
      <c r="E1470" s="9">
        <v>0</v>
      </c>
      <c r="F1470" s="9">
        <v>0</v>
      </c>
      <c r="G1470" s="9">
        <v>0</v>
      </c>
      <c r="H1470" s="9">
        <v>0</v>
      </c>
      <c r="I1470" s="9">
        <v>0</v>
      </c>
      <c r="J1470" s="4">
        <f t="shared" si="48"/>
        <v>0</v>
      </c>
    </row>
    <row r="1471" spans="1:10" ht="27.75" customHeight="1">
      <c r="A1471" s="75"/>
      <c r="B1471" s="75"/>
      <c r="C1471" s="77"/>
      <c r="D1471" s="7" t="s">
        <v>57</v>
      </c>
      <c r="E1471" s="9">
        <v>0</v>
      </c>
      <c r="F1471" s="9">
        <v>0</v>
      </c>
      <c r="G1471" s="9">
        <v>0</v>
      </c>
      <c r="H1471" s="9">
        <v>0</v>
      </c>
      <c r="I1471" s="9">
        <v>0</v>
      </c>
      <c r="J1471" s="4">
        <f t="shared" si="48"/>
        <v>0</v>
      </c>
    </row>
    <row r="1472" spans="1:10" ht="27.75" customHeight="1">
      <c r="A1472" s="75"/>
      <c r="B1472" s="75"/>
      <c r="C1472" s="77"/>
      <c r="D1472" s="7" t="s">
        <v>58</v>
      </c>
      <c r="E1472" s="9">
        <v>0</v>
      </c>
      <c r="F1472" s="9">
        <v>0</v>
      </c>
      <c r="G1472" s="9">
        <v>0</v>
      </c>
      <c r="H1472" s="9">
        <v>0</v>
      </c>
      <c r="I1472" s="9">
        <v>0</v>
      </c>
      <c r="J1472" s="4">
        <f t="shared" si="48"/>
        <v>0</v>
      </c>
    </row>
    <row r="1473" spans="1:10" ht="102.75" customHeight="1">
      <c r="A1473" s="76"/>
      <c r="B1473" s="76"/>
      <c r="C1473" s="77"/>
      <c r="D1473" s="7" t="s">
        <v>59</v>
      </c>
      <c r="E1473" s="9">
        <v>0</v>
      </c>
      <c r="F1473" s="9">
        <v>0</v>
      </c>
      <c r="G1473" s="9">
        <v>0</v>
      </c>
      <c r="H1473" s="9">
        <v>0</v>
      </c>
      <c r="I1473" s="9">
        <v>0</v>
      </c>
      <c r="J1473" s="4">
        <f t="shared" si="48"/>
        <v>0</v>
      </c>
    </row>
    <row r="1474" spans="1:10" ht="27.75" customHeight="1">
      <c r="A1474" s="111">
        <v>3</v>
      </c>
      <c r="B1474" s="74" t="s">
        <v>331</v>
      </c>
      <c r="C1474" s="77" t="s">
        <v>223</v>
      </c>
      <c r="D1474" s="7" t="s">
        <v>55</v>
      </c>
      <c r="E1474" s="8">
        <f>SUM(E1475:E1478)</f>
        <v>5</v>
      </c>
      <c r="F1474" s="8">
        <f>SUM(F1475:F1478)</f>
        <v>8</v>
      </c>
      <c r="G1474" s="8">
        <f>SUM(G1475:G1478)</f>
        <v>9</v>
      </c>
      <c r="H1474" s="8">
        <f>SUM(H1475:H1478)</f>
        <v>11</v>
      </c>
      <c r="I1474" s="8">
        <f>SUM(I1475:I1478)</f>
        <v>13</v>
      </c>
      <c r="J1474" s="4">
        <f t="shared" si="48"/>
        <v>46</v>
      </c>
    </row>
    <row r="1475" spans="1:10" ht="27.75" customHeight="1">
      <c r="A1475" s="75"/>
      <c r="B1475" s="75"/>
      <c r="C1475" s="77"/>
      <c r="D1475" s="7" t="s">
        <v>56</v>
      </c>
      <c r="E1475" s="9">
        <v>0</v>
      </c>
      <c r="F1475" s="9">
        <v>0</v>
      </c>
      <c r="G1475" s="9">
        <v>0</v>
      </c>
      <c r="H1475" s="9">
        <v>0</v>
      </c>
      <c r="I1475" s="9">
        <v>0</v>
      </c>
      <c r="J1475" s="4">
        <f t="shared" si="48"/>
        <v>0</v>
      </c>
    </row>
    <row r="1476" spans="1:10" ht="27.75" customHeight="1">
      <c r="A1476" s="75"/>
      <c r="B1476" s="75"/>
      <c r="C1476" s="77"/>
      <c r="D1476" s="7" t="s">
        <v>57</v>
      </c>
      <c r="E1476" s="9">
        <v>3</v>
      </c>
      <c r="F1476" s="9">
        <v>5</v>
      </c>
      <c r="G1476" s="9">
        <v>6</v>
      </c>
      <c r="H1476" s="9">
        <v>8</v>
      </c>
      <c r="I1476" s="9">
        <v>10</v>
      </c>
      <c r="J1476" s="4">
        <f t="shared" si="48"/>
        <v>32</v>
      </c>
    </row>
    <row r="1477" spans="1:10" ht="27.75" customHeight="1">
      <c r="A1477" s="75"/>
      <c r="B1477" s="75"/>
      <c r="C1477" s="77"/>
      <c r="D1477" s="7" t="s">
        <v>58</v>
      </c>
      <c r="E1477" s="9">
        <v>0</v>
      </c>
      <c r="F1477" s="9">
        <v>0</v>
      </c>
      <c r="G1477" s="9">
        <v>0</v>
      </c>
      <c r="H1477" s="9">
        <v>0</v>
      </c>
      <c r="I1477" s="9">
        <v>0</v>
      </c>
      <c r="J1477" s="4">
        <f t="shared" si="48"/>
        <v>0</v>
      </c>
    </row>
    <row r="1478" spans="1:10" ht="34.5" customHeight="1" hidden="1">
      <c r="A1478" s="76"/>
      <c r="B1478" s="76"/>
      <c r="C1478" s="77"/>
      <c r="D1478" s="7" t="s">
        <v>59</v>
      </c>
      <c r="E1478" s="9">
        <v>2</v>
      </c>
      <c r="F1478" s="9">
        <v>3</v>
      </c>
      <c r="G1478" s="9">
        <v>3</v>
      </c>
      <c r="H1478" s="9">
        <v>3</v>
      </c>
      <c r="I1478" s="9">
        <v>3</v>
      </c>
      <c r="J1478" s="4">
        <f t="shared" si="48"/>
        <v>14</v>
      </c>
    </row>
    <row r="1479" spans="1:10" ht="34.5" customHeight="1" hidden="1">
      <c r="A1479" s="111">
        <v>4</v>
      </c>
      <c r="B1479" s="74" t="s">
        <v>332</v>
      </c>
      <c r="C1479" s="77" t="s">
        <v>550</v>
      </c>
      <c r="D1479" s="7" t="s">
        <v>55</v>
      </c>
      <c r="E1479" s="8">
        <f>SUM(E1480:E1483)</f>
        <v>4.3</v>
      </c>
      <c r="F1479" s="8">
        <f>SUM(F1480:F1483)</f>
        <v>5</v>
      </c>
      <c r="G1479" s="8">
        <f>SUM(G1480:G1483)</f>
        <v>7</v>
      </c>
      <c r="H1479" s="8">
        <f>SUM(H1480:H1483)</f>
        <v>7</v>
      </c>
      <c r="I1479" s="8">
        <f>SUM(I1480:I1483)</f>
        <v>7</v>
      </c>
      <c r="J1479" s="4">
        <f t="shared" si="48"/>
        <v>30.3</v>
      </c>
    </row>
    <row r="1480" spans="1:10" ht="21.75" customHeight="1" hidden="1">
      <c r="A1480" s="75"/>
      <c r="B1480" s="75"/>
      <c r="C1480" s="77"/>
      <c r="D1480" s="7" t="s">
        <v>56</v>
      </c>
      <c r="E1480" s="9">
        <v>0</v>
      </c>
      <c r="F1480" s="9">
        <v>0</v>
      </c>
      <c r="G1480" s="9">
        <v>0</v>
      </c>
      <c r="H1480" s="9">
        <v>0</v>
      </c>
      <c r="I1480" s="9">
        <v>0</v>
      </c>
      <c r="J1480" s="4">
        <f t="shared" si="48"/>
        <v>0</v>
      </c>
    </row>
    <row r="1481" spans="1:10" ht="34.5" customHeight="1" hidden="1">
      <c r="A1481" s="75"/>
      <c r="B1481" s="75"/>
      <c r="C1481" s="77"/>
      <c r="D1481" s="7" t="s">
        <v>57</v>
      </c>
      <c r="E1481" s="9">
        <v>2.3</v>
      </c>
      <c r="F1481" s="9">
        <v>4</v>
      </c>
      <c r="G1481" s="9">
        <v>6</v>
      </c>
      <c r="H1481" s="9">
        <v>6</v>
      </c>
      <c r="I1481" s="9">
        <v>6</v>
      </c>
      <c r="J1481" s="4">
        <f t="shared" si="48"/>
        <v>24.3</v>
      </c>
    </row>
    <row r="1482" spans="1:10" ht="34.5" customHeight="1" hidden="1">
      <c r="A1482" s="75"/>
      <c r="B1482" s="75"/>
      <c r="C1482" s="77"/>
      <c r="D1482" s="7" t="s">
        <v>58</v>
      </c>
      <c r="E1482" s="9">
        <v>0</v>
      </c>
      <c r="F1482" s="9">
        <v>0</v>
      </c>
      <c r="G1482" s="9">
        <v>0</v>
      </c>
      <c r="H1482" s="9">
        <v>0</v>
      </c>
      <c r="I1482" s="9">
        <v>0</v>
      </c>
      <c r="J1482" s="4">
        <f t="shared" si="48"/>
        <v>0</v>
      </c>
    </row>
    <row r="1483" spans="1:10" ht="34.5" customHeight="1" hidden="1">
      <c r="A1483" s="76"/>
      <c r="B1483" s="76"/>
      <c r="C1483" s="77"/>
      <c r="D1483" s="7" t="s">
        <v>59</v>
      </c>
      <c r="E1483" s="9">
        <v>2</v>
      </c>
      <c r="F1483" s="9">
        <v>1</v>
      </c>
      <c r="G1483" s="9">
        <v>1</v>
      </c>
      <c r="H1483" s="9">
        <v>1</v>
      </c>
      <c r="I1483" s="9">
        <v>1</v>
      </c>
      <c r="J1483" s="4">
        <f t="shared" si="48"/>
        <v>6</v>
      </c>
    </row>
    <row r="1484" spans="1:10" ht="34.5" customHeight="1" hidden="1">
      <c r="A1484" s="111">
        <v>4</v>
      </c>
      <c r="B1484" s="74" t="s">
        <v>6</v>
      </c>
      <c r="C1484" s="77" t="s">
        <v>551</v>
      </c>
      <c r="D1484" s="7" t="s">
        <v>55</v>
      </c>
      <c r="E1484" s="8">
        <f>SUM(E1485:E1488)</f>
        <v>5</v>
      </c>
      <c r="F1484" s="8">
        <f>SUM(F1485:F1488)</f>
        <v>5</v>
      </c>
      <c r="G1484" s="8">
        <f>SUM(G1485:G1488)</f>
        <v>5</v>
      </c>
      <c r="H1484" s="8">
        <f>SUM(H1485:H1488)</f>
        <v>5</v>
      </c>
      <c r="I1484" s="8">
        <f>SUM(I1485:I1488)</f>
        <v>5</v>
      </c>
      <c r="J1484" s="4">
        <f t="shared" si="48"/>
        <v>25</v>
      </c>
    </row>
    <row r="1485" spans="1:10" ht="34.5" customHeight="1" hidden="1">
      <c r="A1485" s="75"/>
      <c r="B1485" s="75"/>
      <c r="C1485" s="77"/>
      <c r="D1485" s="7" t="s">
        <v>56</v>
      </c>
      <c r="E1485" s="9">
        <v>0</v>
      </c>
      <c r="F1485" s="9">
        <v>0</v>
      </c>
      <c r="G1485" s="9">
        <v>0</v>
      </c>
      <c r="H1485" s="9">
        <v>0</v>
      </c>
      <c r="I1485" s="9">
        <v>0</v>
      </c>
      <c r="J1485" s="4">
        <f t="shared" si="48"/>
        <v>0</v>
      </c>
    </row>
    <row r="1486" spans="1:10" ht="34.5" customHeight="1" hidden="1">
      <c r="A1486" s="75"/>
      <c r="B1486" s="75"/>
      <c r="C1486" s="77"/>
      <c r="D1486" s="7" t="s">
        <v>57</v>
      </c>
      <c r="E1486" s="9">
        <v>3</v>
      </c>
      <c r="F1486" s="9">
        <v>3</v>
      </c>
      <c r="G1486" s="9">
        <v>3</v>
      </c>
      <c r="H1486" s="9">
        <v>3</v>
      </c>
      <c r="I1486" s="9">
        <v>3</v>
      </c>
      <c r="J1486" s="4">
        <f t="shared" si="48"/>
        <v>15</v>
      </c>
    </row>
    <row r="1487" spans="1:10" ht="31.5" customHeight="1" hidden="1">
      <c r="A1487" s="75"/>
      <c r="B1487" s="75"/>
      <c r="C1487" s="77"/>
      <c r="D1487" s="7" t="s">
        <v>58</v>
      </c>
      <c r="E1487" s="9">
        <v>0</v>
      </c>
      <c r="F1487" s="9">
        <v>0</v>
      </c>
      <c r="G1487" s="9">
        <v>0</v>
      </c>
      <c r="H1487" s="9">
        <v>0</v>
      </c>
      <c r="I1487" s="9">
        <v>0</v>
      </c>
      <c r="J1487" s="4">
        <f aca="true" t="shared" si="50" ref="J1487:J1513">SUM(E1487:I1487)</f>
        <v>0</v>
      </c>
    </row>
    <row r="1488" spans="1:10" ht="114" customHeight="1">
      <c r="A1488" s="76"/>
      <c r="B1488" s="76"/>
      <c r="C1488" s="77"/>
      <c r="D1488" s="7" t="s">
        <v>59</v>
      </c>
      <c r="E1488" s="9">
        <v>2</v>
      </c>
      <c r="F1488" s="9">
        <v>2</v>
      </c>
      <c r="G1488" s="9">
        <v>2</v>
      </c>
      <c r="H1488" s="9">
        <v>2</v>
      </c>
      <c r="I1488" s="9">
        <v>2</v>
      </c>
      <c r="J1488" s="4">
        <f t="shared" si="50"/>
        <v>10</v>
      </c>
    </row>
    <row r="1489" spans="1:10" ht="34.5" customHeight="1">
      <c r="A1489" s="111">
        <v>5</v>
      </c>
      <c r="B1489" s="74" t="s">
        <v>544</v>
      </c>
      <c r="C1489" s="77" t="s">
        <v>552</v>
      </c>
      <c r="D1489" s="7" t="s">
        <v>55</v>
      </c>
      <c r="E1489" s="8">
        <f>SUM(E1490:E1493)</f>
        <v>6</v>
      </c>
      <c r="F1489" s="8">
        <f>SUM(F1490:F1493)</f>
        <v>10</v>
      </c>
      <c r="G1489" s="8">
        <f>SUM(G1490:G1493)</f>
        <v>10</v>
      </c>
      <c r="H1489" s="8">
        <f>SUM(H1490:H1493)</f>
        <v>10</v>
      </c>
      <c r="I1489" s="8">
        <f>SUM(I1490:I1493)</f>
        <v>10</v>
      </c>
      <c r="J1489" s="4">
        <f t="shared" si="50"/>
        <v>46</v>
      </c>
    </row>
    <row r="1490" spans="1:10" ht="34.5" customHeight="1">
      <c r="A1490" s="75"/>
      <c r="B1490" s="75"/>
      <c r="C1490" s="77"/>
      <c r="D1490" s="7" t="s">
        <v>56</v>
      </c>
      <c r="E1490" s="9">
        <v>0</v>
      </c>
      <c r="F1490" s="9">
        <v>0</v>
      </c>
      <c r="G1490" s="9">
        <v>0</v>
      </c>
      <c r="H1490" s="9">
        <v>0</v>
      </c>
      <c r="I1490" s="9">
        <v>0</v>
      </c>
      <c r="J1490" s="4">
        <f t="shared" si="50"/>
        <v>0</v>
      </c>
    </row>
    <row r="1491" spans="1:10" ht="34.5" customHeight="1">
      <c r="A1491" s="75"/>
      <c r="B1491" s="75"/>
      <c r="C1491" s="77"/>
      <c r="D1491" s="7" t="s">
        <v>57</v>
      </c>
      <c r="E1491" s="9">
        <v>4</v>
      </c>
      <c r="F1491" s="9">
        <v>8</v>
      </c>
      <c r="G1491" s="9">
        <v>8</v>
      </c>
      <c r="H1491" s="9">
        <v>8</v>
      </c>
      <c r="I1491" s="9">
        <v>8</v>
      </c>
      <c r="J1491" s="4">
        <f t="shared" si="50"/>
        <v>36</v>
      </c>
    </row>
    <row r="1492" spans="1:10" ht="34.5" customHeight="1">
      <c r="A1492" s="75"/>
      <c r="B1492" s="75"/>
      <c r="C1492" s="77"/>
      <c r="D1492" s="7" t="s">
        <v>58</v>
      </c>
      <c r="E1492" s="9">
        <v>0</v>
      </c>
      <c r="F1492" s="9">
        <v>0</v>
      </c>
      <c r="G1492" s="9">
        <v>0</v>
      </c>
      <c r="H1492" s="9">
        <v>0</v>
      </c>
      <c r="I1492" s="9">
        <v>0</v>
      </c>
      <c r="J1492" s="4">
        <f t="shared" si="50"/>
        <v>0</v>
      </c>
    </row>
    <row r="1493" spans="1:10" ht="34.5" customHeight="1">
      <c r="A1493" s="76"/>
      <c r="B1493" s="76"/>
      <c r="C1493" s="77"/>
      <c r="D1493" s="7" t="s">
        <v>59</v>
      </c>
      <c r="E1493" s="9">
        <v>2</v>
      </c>
      <c r="F1493" s="9">
        <v>2</v>
      </c>
      <c r="G1493" s="9">
        <v>2</v>
      </c>
      <c r="H1493" s="9">
        <v>2</v>
      </c>
      <c r="I1493" s="9">
        <v>2</v>
      </c>
      <c r="J1493" s="4">
        <f t="shared" si="50"/>
        <v>10</v>
      </c>
    </row>
    <row r="1494" spans="1:10" ht="34.5" customHeight="1">
      <c r="A1494" s="111">
        <v>6</v>
      </c>
      <c r="B1494" s="74" t="s">
        <v>333</v>
      </c>
      <c r="C1494" s="77" t="s">
        <v>553</v>
      </c>
      <c r="D1494" s="7" t="s">
        <v>55</v>
      </c>
      <c r="E1494" s="8">
        <f>SUM(E1495:E1498)</f>
        <v>65</v>
      </c>
      <c r="F1494" s="8">
        <f>SUM(F1495:F1498)</f>
        <v>60</v>
      </c>
      <c r="G1494" s="8">
        <f>SUM(G1495:G1498)</f>
        <v>62</v>
      </c>
      <c r="H1494" s="8">
        <f>SUM(H1495:H1498)</f>
        <v>63</v>
      </c>
      <c r="I1494" s="8">
        <f>SUM(I1495:I1498)</f>
        <v>64</v>
      </c>
      <c r="J1494" s="4">
        <f t="shared" si="50"/>
        <v>314</v>
      </c>
    </row>
    <row r="1495" spans="1:10" ht="34.5" customHeight="1">
      <c r="A1495" s="75"/>
      <c r="B1495" s="75"/>
      <c r="C1495" s="77"/>
      <c r="D1495" s="7" t="s">
        <v>56</v>
      </c>
      <c r="E1495" s="9">
        <v>0</v>
      </c>
      <c r="F1495" s="9">
        <v>0</v>
      </c>
      <c r="G1495" s="9">
        <v>0</v>
      </c>
      <c r="H1495" s="9">
        <v>0</v>
      </c>
      <c r="I1495" s="9">
        <v>0</v>
      </c>
      <c r="J1495" s="4">
        <f t="shared" si="50"/>
        <v>0</v>
      </c>
    </row>
    <row r="1496" spans="1:10" ht="34.5" customHeight="1">
      <c r="A1496" s="75"/>
      <c r="B1496" s="75"/>
      <c r="C1496" s="77"/>
      <c r="D1496" s="7" t="s">
        <v>57</v>
      </c>
      <c r="E1496" s="9">
        <v>65</v>
      </c>
      <c r="F1496" s="9">
        <v>60</v>
      </c>
      <c r="G1496" s="9">
        <v>62</v>
      </c>
      <c r="H1496" s="9">
        <v>63</v>
      </c>
      <c r="I1496" s="9">
        <v>64</v>
      </c>
      <c r="J1496" s="4">
        <f t="shared" si="50"/>
        <v>314</v>
      </c>
    </row>
    <row r="1497" spans="1:10" ht="34.5" customHeight="1">
      <c r="A1497" s="75"/>
      <c r="B1497" s="75"/>
      <c r="C1497" s="77"/>
      <c r="D1497" s="7" t="s">
        <v>58</v>
      </c>
      <c r="E1497" s="9">
        <v>0</v>
      </c>
      <c r="F1497" s="9">
        <v>0</v>
      </c>
      <c r="G1497" s="9">
        <v>0</v>
      </c>
      <c r="H1497" s="9">
        <v>0</v>
      </c>
      <c r="I1497" s="9">
        <v>0</v>
      </c>
      <c r="J1497" s="4">
        <f t="shared" si="50"/>
        <v>0</v>
      </c>
    </row>
    <row r="1498" spans="1:10" ht="34.5" customHeight="1">
      <c r="A1498" s="76"/>
      <c r="B1498" s="76"/>
      <c r="C1498" s="77"/>
      <c r="D1498" s="7" t="s">
        <v>59</v>
      </c>
      <c r="E1498" s="9">
        <v>0</v>
      </c>
      <c r="F1498" s="9">
        <v>0</v>
      </c>
      <c r="G1498" s="9">
        <v>0</v>
      </c>
      <c r="H1498" s="9">
        <v>0</v>
      </c>
      <c r="I1498" s="9">
        <v>0</v>
      </c>
      <c r="J1498" s="4">
        <f t="shared" si="50"/>
        <v>0</v>
      </c>
    </row>
    <row r="1499" spans="1:10" ht="27" customHeight="1">
      <c r="A1499" s="111">
        <v>7</v>
      </c>
      <c r="B1499" s="74" t="s">
        <v>545</v>
      </c>
      <c r="C1499" s="78" t="s">
        <v>11</v>
      </c>
      <c r="D1499" s="7" t="s">
        <v>55</v>
      </c>
      <c r="E1499" s="8">
        <f>SUM(E1500:E1503)</f>
        <v>2</v>
      </c>
      <c r="F1499" s="8">
        <f>SUM(F1500:F1503)</f>
        <v>7</v>
      </c>
      <c r="G1499" s="8">
        <f>SUM(G1500:G1503)</f>
        <v>8</v>
      </c>
      <c r="H1499" s="8">
        <f>SUM(H1500:H1503)</f>
        <v>8</v>
      </c>
      <c r="I1499" s="8">
        <f>SUM(I1500:I1503)</f>
        <v>8</v>
      </c>
      <c r="J1499" s="4">
        <f t="shared" si="50"/>
        <v>33</v>
      </c>
    </row>
    <row r="1500" spans="1:10" ht="34.5" customHeight="1">
      <c r="A1500" s="75"/>
      <c r="B1500" s="65"/>
      <c r="C1500" s="79"/>
      <c r="D1500" s="7" t="s">
        <v>56</v>
      </c>
      <c r="E1500" s="9">
        <v>0</v>
      </c>
      <c r="F1500" s="9">
        <v>0</v>
      </c>
      <c r="G1500" s="9">
        <v>0</v>
      </c>
      <c r="H1500" s="9">
        <v>0</v>
      </c>
      <c r="I1500" s="9">
        <v>0</v>
      </c>
      <c r="J1500" s="4">
        <f t="shared" si="50"/>
        <v>0</v>
      </c>
    </row>
    <row r="1501" spans="1:10" ht="34.5" customHeight="1">
      <c r="A1501" s="75"/>
      <c r="B1501" s="65"/>
      <c r="C1501" s="79"/>
      <c r="D1501" s="7" t="s">
        <v>57</v>
      </c>
      <c r="E1501" s="9">
        <v>0</v>
      </c>
      <c r="F1501" s="9">
        <v>5</v>
      </c>
      <c r="G1501" s="9">
        <v>6</v>
      </c>
      <c r="H1501" s="9">
        <v>6</v>
      </c>
      <c r="I1501" s="9">
        <v>6</v>
      </c>
      <c r="J1501" s="4">
        <f t="shared" si="50"/>
        <v>23</v>
      </c>
    </row>
    <row r="1502" spans="1:10" ht="34.5" customHeight="1">
      <c r="A1502" s="75"/>
      <c r="B1502" s="65"/>
      <c r="C1502" s="79"/>
      <c r="D1502" s="7" t="s">
        <v>58</v>
      </c>
      <c r="E1502" s="9">
        <v>0</v>
      </c>
      <c r="F1502" s="9">
        <v>0</v>
      </c>
      <c r="G1502" s="9">
        <v>0</v>
      </c>
      <c r="H1502" s="9">
        <v>0</v>
      </c>
      <c r="I1502" s="9">
        <v>0</v>
      </c>
      <c r="J1502" s="4">
        <f t="shared" si="50"/>
        <v>0</v>
      </c>
    </row>
    <row r="1503" spans="1:10" ht="34.5" customHeight="1">
      <c r="A1503" s="76"/>
      <c r="B1503" s="66"/>
      <c r="C1503" s="80"/>
      <c r="D1503" s="7" t="s">
        <v>59</v>
      </c>
      <c r="E1503" s="9">
        <v>2</v>
      </c>
      <c r="F1503" s="9">
        <v>2</v>
      </c>
      <c r="G1503" s="9">
        <v>2</v>
      </c>
      <c r="H1503" s="9">
        <v>2</v>
      </c>
      <c r="I1503" s="9">
        <v>2</v>
      </c>
      <c r="J1503" s="4">
        <f t="shared" si="50"/>
        <v>10</v>
      </c>
    </row>
    <row r="1504" spans="1:10" ht="34.5" customHeight="1">
      <c r="A1504" s="111">
        <v>8</v>
      </c>
      <c r="B1504" s="74" t="s">
        <v>334</v>
      </c>
      <c r="C1504" s="77" t="s">
        <v>12</v>
      </c>
      <c r="D1504" s="7" t="s">
        <v>55</v>
      </c>
      <c r="E1504" s="8">
        <f>SUM(E1505:E1508)</f>
        <v>2</v>
      </c>
      <c r="F1504" s="8">
        <f>SUM(F1505:F1508)</f>
        <v>2</v>
      </c>
      <c r="G1504" s="8">
        <f>SUM(G1505:G1508)</f>
        <v>2.5</v>
      </c>
      <c r="H1504" s="8">
        <f>SUM(H1505:H1508)</f>
        <v>3</v>
      </c>
      <c r="I1504" s="8">
        <f>SUM(I1505:I1508)</f>
        <v>3</v>
      </c>
      <c r="J1504" s="4">
        <f t="shared" si="50"/>
        <v>12.5</v>
      </c>
    </row>
    <row r="1505" spans="1:10" ht="34.5" customHeight="1">
      <c r="A1505" s="75"/>
      <c r="B1505" s="75"/>
      <c r="C1505" s="77"/>
      <c r="D1505" s="7" t="s">
        <v>56</v>
      </c>
      <c r="E1505" s="9">
        <v>0</v>
      </c>
      <c r="F1505" s="9">
        <v>0</v>
      </c>
      <c r="G1505" s="9">
        <v>0</v>
      </c>
      <c r="H1505" s="9">
        <v>0</v>
      </c>
      <c r="I1505" s="9">
        <v>0</v>
      </c>
      <c r="J1505" s="4">
        <f t="shared" si="50"/>
        <v>0</v>
      </c>
    </row>
    <row r="1506" spans="1:10" ht="34.5" customHeight="1">
      <c r="A1506" s="75"/>
      <c r="B1506" s="75"/>
      <c r="C1506" s="77"/>
      <c r="D1506" s="7" t="s">
        <v>57</v>
      </c>
      <c r="E1506" s="9">
        <v>2</v>
      </c>
      <c r="F1506" s="9">
        <v>2</v>
      </c>
      <c r="G1506" s="9">
        <v>2.5</v>
      </c>
      <c r="H1506" s="9">
        <v>3</v>
      </c>
      <c r="I1506" s="9">
        <v>3</v>
      </c>
      <c r="J1506" s="4">
        <f t="shared" si="50"/>
        <v>12.5</v>
      </c>
    </row>
    <row r="1507" spans="1:10" ht="34.5" customHeight="1">
      <c r="A1507" s="75"/>
      <c r="B1507" s="75"/>
      <c r="C1507" s="77"/>
      <c r="D1507" s="7" t="s">
        <v>58</v>
      </c>
      <c r="E1507" s="9">
        <v>0</v>
      </c>
      <c r="F1507" s="9">
        <v>0</v>
      </c>
      <c r="G1507" s="9">
        <v>0</v>
      </c>
      <c r="H1507" s="9">
        <v>0</v>
      </c>
      <c r="I1507" s="9">
        <v>0</v>
      </c>
      <c r="J1507" s="4">
        <f t="shared" si="50"/>
        <v>0</v>
      </c>
    </row>
    <row r="1508" spans="1:10" ht="34.5" customHeight="1">
      <c r="A1508" s="76"/>
      <c r="B1508" s="76"/>
      <c r="C1508" s="77"/>
      <c r="D1508" s="7" t="s">
        <v>59</v>
      </c>
      <c r="E1508" s="9">
        <v>0</v>
      </c>
      <c r="F1508" s="9">
        <v>0</v>
      </c>
      <c r="G1508" s="9">
        <v>0</v>
      </c>
      <c r="H1508" s="9">
        <v>0</v>
      </c>
      <c r="I1508" s="9">
        <v>0</v>
      </c>
      <c r="J1508" s="4">
        <f t="shared" si="50"/>
        <v>0</v>
      </c>
    </row>
    <row r="1509" spans="1:10" ht="34.5" customHeight="1">
      <c r="A1509" s="86" t="s">
        <v>27</v>
      </c>
      <c r="B1509" s="116"/>
      <c r="C1509" s="116"/>
      <c r="D1509" s="117"/>
      <c r="E1509" s="8">
        <f>E1504+E1499+E1494+E1489+E1474+E1469+E1464</f>
        <v>146</v>
      </c>
      <c r="F1509" s="8">
        <f>F1504+F1499+F1494+F1489+F1474+F1469+F1464</f>
        <v>153</v>
      </c>
      <c r="G1509" s="8">
        <f>G1504+G1499+G1494+G1489+G1474+G1469+G1464</f>
        <v>157.5</v>
      </c>
      <c r="H1509" s="8">
        <f>H1504+H1499+H1494+H1489+H1474+H1469+H1464</f>
        <v>161</v>
      </c>
      <c r="I1509" s="8">
        <f>I1504+I1499+I1494+I1489+I1474+I1469+I1464</f>
        <v>164</v>
      </c>
      <c r="J1509" s="4">
        <f t="shared" si="50"/>
        <v>781.5</v>
      </c>
    </row>
    <row r="1510" spans="1:10" ht="21" customHeight="1">
      <c r="A1510" s="25"/>
      <c r="B1510" s="40"/>
      <c r="C1510" s="40"/>
      <c r="D1510" s="41" t="s">
        <v>56</v>
      </c>
      <c r="E1510" s="28">
        <f>E1465+E1470+E1490+E1495+E1500+E1505+E1475</f>
        <v>0</v>
      </c>
      <c r="F1510" s="28">
        <f>F1465+F1470+F1490+F1495+F1500+F1505+F1475</f>
        <v>0</v>
      </c>
      <c r="G1510" s="28">
        <f>G1465+G1470+G1490+G1495+G1500+G1505+G1475</f>
        <v>0</v>
      </c>
      <c r="H1510" s="28">
        <f>H1465+H1470+H1490+H1495+H1500+H1505+H1475</f>
        <v>0</v>
      </c>
      <c r="I1510" s="28">
        <f>I1465+I1470+I1490+I1495+I1500+I1505+I1475</f>
        <v>0</v>
      </c>
      <c r="J1510" s="4">
        <f t="shared" si="50"/>
        <v>0</v>
      </c>
    </row>
    <row r="1511" spans="1:10" ht="17.25" customHeight="1">
      <c r="A1511" s="29"/>
      <c r="B1511" s="42"/>
      <c r="C1511" s="42"/>
      <c r="D1511" s="43" t="s">
        <v>57</v>
      </c>
      <c r="E1511" s="28">
        <f aca="true" t="shared" si="51" ref="E1511:I1513">E1466+E1471+E1491+E1496+E1501+E1506+E1476</f>
        <v>140</v>
      </c>
      <c r="F1511" s="28">
        <f t="shared" si="51"/>
        <v>146</v>
      </c>
      <c r="G1511" s="28">
        <f t="shared" si="51"/>
        <v>150.5</v>
      </c>
      <c r="H1511" s="28">
        <f t="shared" si="51"/>
        <v>154</v>
      </c>
      <c r="I1511" s="28">
        <f t="shared" si="51"/>
        <v>157</v>
      </c>
      <c r="J1511" s="4">
        <f t="shared" si="50"/>
        <v>747.5</v>
      </c>
    </row>
    <row r="1512" spans="1:10" ht="20.25" customHeight="1">
      <c r="A1512" s="29"/>
      <c r="B1512" s="42"/>
      <c r="C1512" s="42"/>
      <c r="D1512" s="43" t="s">
        <v>58</v>
      </c>
      <c r="E1512" s="28">
        <f t="shared" si="51"/>
        <v>0</v>
      </c>
      <c r="F1512" s="28">
        <f t="shared" si="51"/>
        <v>0</v>
      </c>
      <c r="G1512" s="28">
        <f t="shared" si="51"/>
        <v>0</v>
      </c>
      <c r="H1512" s="28">
        <f t="shared" si="51"/>
        <v>0</v>
      </c>
      <c r="I1512" s="28">
        <f t="shared" si="51"/>
        <v>0</v>
      </c>
      <c r="J1512" s="4">
        <f t="shared" si="50"/>
        <v>0</v>
      </c>
    </row>
    <row r="1513" spans="1:10" ht="15" customHeight="1">
      <c r="A1513" s="29"/>
      <c r="B1513" s="42"/>
      <c r="C1513" s="42"/>
      <c r="D1513" s="43" t="s">
        <v>59</v>
      </c>
      <c r="E1513" s="28">
        <f t="shared" si="51"/>
        <v>6</v>
      </c>
      <c r="F1513" s="28">
        <f t="shared" si="51"/>
        <v>7</v>
      </c>
      <c r="G1513" s="28">
        <f t="shared" si="51"/>
        <v>7</v>
      </c>
      <c r="H1513" s="28">
        <f t="shared" si="51"/>
        <v>7</v>
      </c>
      <c r="I1513" s="28">
        <f t="shared" si="51"/>
        <v>7</v>
      </c>
      <c r="J1513" s="4">
        <f t="shared" si="50"/>
        <v>34</v>
      </c>
    </row>
    <row r="1514" ht="34.5" customHeight="1"/>
    <row r="1515" ht="34.5" customHeight="1"/>
    <row r="1516" ht="34.5" customHeight="1"/>
    <row r="1517" ht="34.5" customHeight="1"/>
    <row r="1518" ht="34.5" customHeight="1"/>
    <row r="1519" ht="34.5" customHeight="1"/>
    <row r="1520" ht="34.5" customHeight="1"/>
    <row r="1521" ht="34.5" customHeight="1"/>
    <row r="1522" ht="34.5" customHeight="1"/>
    <row r="1523" ht="34.5" customHeight="1"/>
    <row r="1524" ht="34.5" customHeight="1"/>
    <row r="1525" ht="34.5" customHeight="1"/>
    <row r="1526" ht="34.5" customHeight="1"/>
    <row r="1527" ht="34.5" customHeight="1"/>
    <row r="1528" ht="34.5" customHeight="1"/>
    <row r="1529" ht="34.5" customHeight="1"/>
    <row r="1530" ht="34.5" customHeight="1"/>
    <row r="1531" ht="34.5" customHeight="1"/>
    <row r="1532" ht="34.5" customHeight="1"/>
    <row r="1533" ht="34.5" customHeight="1"/>
    <row r="1534" ht="34.5" customHeight="1"/>
    <row r="1535" ht="34.5" customHeight="1"/>
    <row r="1536" ht="34.5" customHeight="1"/>
    <row r="1537" ht="34.5" customHeight="1"/>
    <row r="1538" ht="34.5" customHeight="1"/>
    <row r="1539" ht="34.5" customHeight="1"/>
    <row r="1540" ht="34.5" customHeight="1"/>
    <row r="1541" ht="34.5" customHeight="1"/>
    <row r="1542" ht="34.5" customHeight="1"/>
    <row r="1543" ht="34.5" customHeight="1"/>
    <row r="1544" ht="34.5" customHeight="1"/>
    <row r="1545" ht="34.5" customHeight="1"/>
    <row r="1546" ht="34.5" customHeight="1"/>
  </sheetData>
  <sheetProtection/>
  <mergeCells count="889">
    <mergeCell ref="C1000:C1004"/>
    <mergeCell ref="B965:B969"/>
    <mergeCell ref="C965:C969"/>
    <mergeCell ref="B1308:B1312"/>
    <mergeCell ref="A1256:D1256"/>
    <mergeCell ref="A1262:A1266"/>
    <mergeCell ref="B1262:B1266"/>
    <mergeCell ref="A1287:A1291"/>
    <mergeCell ref="B1287:B1291"/>
    <mergeCell ref="C610:C612"/>
    <mergeCell ref="C680:C681"/>
    <mergeCell ref="C682:C684"/>
    <mergeCell ref="A633:D633"/>
    <mergeCell ref="A639:J639"/>
    <mergeCell ref="A640:A644"/>
    <mergeCell ref="B650:B654"/>
    <mergeCell ref="C650:C654"/>
    <mergeCell ref="A650:A654"/>
    <mergeCell ref="B175:B177"/>
    <mergeCell ref="C175:C177"/>
    <mergeCell ref="C173:C174"/>
    <mergeCell ref="C608:C609"/>
    <mergeCell ref="C495:C499"/>
    <mergeCell ref="C487:C489"/>
    <mergeCell ref="A392:J392"/>
    <mergeCell ref="A393:A397"/>
    <mergeCell ref="B393:B397"/>
    <mergeCell ref="C393:C397"/>
    <mergeCell ref="C72:C76"/>
    <mergeCell ref="B82:B86"/>
    <mergeCell ref="B173:B174"/>
    <mergeCell ref="B118:B122"/>
    <mergeCell ref="C128:C132"/>
    <mergeCell ref="A112:D112"/>
    <mergeCell ref="A117:J117"/>
    <mergeCell ref="A118:A122"/>
    <mergeCell ref="A77:A81"/>
    <mergeCell ref="A1012:J1012"/>
    <mergeCell ref="A1453:A1457"/>
    <mergeCell ref="C50:C53"/>
    <mergeCell ref="B89:B91"/>
    <mergeCell ref="B87:B88"/>
    <mergeCell ref="C89:C91"/>
    <mergeCell ref="C87:C88"/>
    <mergeCell ref="A71:J71"/>
    <mergeCell ref="A72:A76"/>
    <mergeCell ref="B72:B76"/>
    <mergeCell ref="A1504:A1508"/>
    <mergeCell ref="B1504:B1508"/>
    <mergeCell ref="C1504:C1508"/>
    <mergeCell ref="B1469:B1473"/>
    <mergeCell ref="A1494:A1498"/>
    <mergeCell ref="B1494:B1498"/>
    <mergeCell ref="C1494:C1498"/>
    <mergeCell ref="C1464:C1468"/>
    <mergeCell ref="A1469:A1473"/>
    <mergeCell ref="C1469:C1473"/>
    <mergeCell ref="B1474:B1478"/>
    <mergeCell ref="A1464:A1468"/>
    <mergeCell ref="C1489:C1493"/>
    <mergeCell ref="B1448:B1452"/>
    <mergeCell ref="C1448:C1452"/>
    <mergeCell ref="A1458:D1458"/>
    <mergeCell ref="B1484:B1488"/>
    <mergeCell ref="A1484:A1488"/>
    <mergeCell ref="C1484:C1488"/>
    <mergeCell ref="B1453:B1457"/>
    <mergeCell ref="C1453:C1457"/>
    <mergeCell ref="B1464:B1468"/>
    <mergeCell ref="A1415:D1415"/>
    <mergeCell ref="B1405:B1409"/>
    <mergeCell ref="C1438:C1442"/>
    <mergeCell ref="A1405:A1409"/>
    <mergeCell ref="A1410:A1414"/>
    <mergeCell ref="C1428:C1432"/>
    <mergeCell ref="B1433:B1437"/>
    <mergeCell ref="C1433:C1437"/>
    <mergeCell ref="A1433:A1437"/>
    <mergeCell ref="A1378:D1378"/>
    <mergeCell ref="A1373:A1377"/>
    <mergeCell ref="B1373:B1377"/>
    <mergeCell ref="A1363:A1367"/>
    <mergeCell ref="B1363:B1367"/>
    <mergeCell ref="C1363:C1367"/>
    <mergeCell ref="B1338:B1342"/>
    <mergeCell ref="C1338:C1342"/>
    <mergeCell ref="A1308:A1312"/>
    <mergeCell ref="C1308:C1312"/>
    <mergeCell ref="A1328:A1332"/>
    <mergeCell ref="B1328:B1332"/>
    <mergeCell ref="C1328:C1332"/>
    <mergeCell ref="A1333:A1337"/>
    <mergeCell ref="A1323:A1327"/>
    <mergeCell ref="C1313:C1317"/>
    <mergeCell ref="A1267:A1271"/>
    <mergeCell ref="A1302:D1302"/>
    <mergeCell ref="B1277:B1281"/>
    <mergeCell ref="C1277:C1281"/>
    <mergeCell ref="A1282:A1286"/>
    <mergeCell ref="B1282:B1286"/>
    <mergeCell ref="C1282:C1286"/>
    <mergeCell ref="A1292:A1296"/>
    <mergeCell ref="B1292:B1296"/>
    <mergeCell ref="C1292:C1296"/>
    <mergeCell ref="C690:C694"/>
    <mergeCell ref="A690:A694"/>
    <mergeCell ref="C1262:C1266"/>
    <mergeCell ref="A1180:A1184"/>
    <mergeCell ref="B1180:B1184"/>
    <mergeCell ref="C1180:C1184"/>
    <mergeCell ref="A1185:A1189"/>
    <mergeCell ref="B1185:B1189"/>
    <mergeCell ref="C1185:C1189"/>
    <mergeCell ref="C925:C928"/>
    <mergeCell ref="B690:B694"/>
    <mergeCell ref="A1474:A1478"/>
    <mergeCell ref="C1474:C1478"/>
    <mergeCell ref="A1479:A1483"/>
    <mergeCell ref="B1479:B1483"/>
    <mergeCell ref="C1479:C1483"/>
    <mergeCell ref="B1410:B1414"/>
    <mergeCell ref="C1410:C1414"/>
    <mergeCell ref="A1428:A1432"/>
    <mergeCell ref="B1428:B1432"/>
    <mergeCell ref="C685:C689"/>
    <mergeCell ref="B685:B689"/>
    <mergeCell ref="A685:A689"/>
    <mergeCell ref="A1175:A1179"/>
    <mergeCell ref="B1175:B1179"/>
    <mergeCell ref="C1175:C1179"/>
    <mergeCell ref="A1165:A1169"/>
    <mergeCell ref="B1165:B1169"/>
    <mergeCell ref="C1165:C1169"/>
    <mergeCell ref="A1013:A1017"/>
    <mergeCell ref="A1150:A1154"/>
    <mergeCell ref="B1150:B1154"/>
    <mergeCell ref="C1150:C1154"/>
    <mergeCell ref="A1448:A1452"/>
    <mergeCell ref="A1206:A1210"/>
    <mergeCell ref="B1206:B1210"/>
    <mergeCell ref="C1206:C1210"/>
    <mergeCell ref="A1443:A1447"/>
    <mergeCell ref="B1443:B1447"/>
    <mergeCell ref="C1443:C1447"/>
    <mergeCell ref="A675:A679"/>
    <mergeCell ref="B675:B679"/>
    <mergeCell ref="C675:C679"/>
    <mergeCell ref="B680:B684"/>
    <mergeCell ref="A680:A684"/>
    <mergeCell ref="B665:B669"/>
    <mergeCell ref="C665:C669"/>
    <mergeCell ref="A665:A669"/>
    <mergeCell ref="B670:B674"/>
    <mergeCell ref="A670:A674"/>
    <mergeCell ref="C670:C674"/>
    <mergeCell ref="B655:B659"/>
    <mergeCell ref="C655:C659"/>
    <mergeCell ref="A655:A659"/>
    <mergeCell ref="B660:B664"/>
    <mergeCell ref="C660:C664"/>
    <mergeCell ref="A660:A664"/>
    <mergeCell ref="B645:B649"/>
    <mergeCell ref="C645:C649"/>
    <mergeCell ref="A645:A649"/>
    <mergeCell ref="A638:J638"/>
    <mergeCell ref="B623:B627"/>
    <mergeCell ref="A623:A627"/>
    <mergeCell ref="C623:C627"/>
    <mergeCell ref="A628:A632"/>
    <mergeCell ref="B628:B632"/>
    <mergeCell ref="C628:C632"/>
    <mergeCell ref="C613:C617"/>
    <mergeCell ref="B618:B622"/>
    <mergeCell ref="A618:A622"/>
    <mergeCell ref="C618:C622"/>
    <mergeCell ref="A3:J4"/>
    <mergeCell ref="C593:C597"/>
    <mergeCell ref="B598:B602"/>
    <mergeCell ref="A580:D580"/>
    <mergeCell ref="A585:J585"/>
    <mergeCell ref="D5:D6"/>
    <mergeCell ref="E5:J5"/>
    <mergeCell ref="A5:A6"/>
    <mergeCell ref="B5:B6"/>
    <mergeCell ref="C5:C6"/>
    <mergeCell ref="A1499:A1503"/>
    <mergeCell ref="A1423:A1427"/>
    <mergeCell ref="B1423:B1427"/>
    <mergeCell ref="C1423:C1427"/>
    <mergeCell ref="B1499:B1503"/>
    <mergeCell ref="C1499:C1503"/>
    <mergeCell ref="A1438:A1442"/>
    <mergeCell ref="B1438:B1442"/>
    <mergeCell ref="A1489:A1493"/>
    <mergeCell ref="B1489:B1493"/>
    <mergeCell ref="C1400:C1404"/>
    <mergeCell ref="A1400:A1404"/>
    <mergeCell ref="B1400:B1404"/>
    <mergeCell ref="B1385:B1389"/>
    <mergeCell ref="C1385:C1389"/>
    <mergeCell ref="A1390:A1394"/>
    <mergeCell ref="B1390:B1394"/>
    <mergeCell ref="C1390:C1394"/>
    <mergeCell ref="B1395:B1399"/>
    <mergeCell ref="C1395:C1399"/>
    <mergeCell ref="C1343:C1347"/>
    <mergeCell ref="C1373:C1377"/>
    <mergeCell ref="A1368:A1372"/>
    <mergeCell ref="B1368:B1372"/>
    <mergeCell ref="C1368:C1372"/>
    <mergeCell ref="A1358:A1362"/>
    <mergeCell ref="B1358:B1362"/>
    <mergeCell ref="C1358:C1362"/>
    <mergeCell ref="C1333:C1337"/>
    <mergeCell ref="C1405:C1409"/>
    <mergeCell ref="A1348:A1352"/>
    <mergeCell ref="B1348:B1352"/>
    <mergeCell ref="C1348:C1352"/>
    <mergeCell ref="A1353:A1357"/>
    <mergeCell ref="B1353:B1357"/>
    <mergeCell ref="C1353:C1357"/>
    <mergeCell ref="A1343:A1347"/>
    <mergeCell ref="B1343:B1347"/>
    <mergeCell ref="A1395:A1399"/>
    <mergeCell ref="A1318:A1322"/>
    <mergeCell ref="B1318:B1322"/>
    <mergeCell ref="B1313:B1317"/>
    <mergeCell ref="A1313:A1317"/>
    <mergeCell ref="B1325:B1327"/>
    <mergeCell ref="B1323:B1324"/>
    <mergeCell ref="A1385:A1389"/>
    <mergeCell ref="B1333:B1337"/>
    <mergeCell ref="A1338:A1342"/>
    <mergeCell ref="A1297:A1301"/>
    <mergeCell ref="B1297:B1301"/>
    <mergeCell ref="C1297:C1301"/>
    <mergeCell ref="C1318:C1322"/>
    <mergeCell ref="C1287:C1291"/>
    <mergeCell ref="A1272:A1276"/>
    <mergeCell ref="B1272:B1276"/>
    <mergeCell ref="A1277:A1281"/>
    <mergeCell ref="C1323:C1324"/>
    <mergeCell ref="C1325:C1327"/>
    <mergeCell ref="A1226:A1230"/>
    <mergeCell ref="A1251:A1255"/>
    <mergeCell ref="B1251:B1255"/>
    <mergeCell ref="C1251:C1254"/>
    <mergeCell ref="C1226:C1230"/>
    <mergeCell ref="B1226:B1230"/>
    <mergeCell ref="A1246:A1250"/>
    <mergeCell ref="B1246:B1250"/>
    <mergeCell ref="C1246:C1250"/>
    <mergeCell ref="A1231:A1235"/>
    <mergeCell ref="B1231:B1235"/>
    <mergeCell ref="C1231:C1235"/>
    <mergeCell ref="A1236:A1240"/>
    <mergeCell ref="A1241:A1245"/>
    <mergeCell ref="A1216:A1220"/>
    <mergeCell ref="B1216:B1220"/>
    <mergeCell ref="C1216:C1220"/>
    <mergeCell ref="A1221:A1225"/>
    <mergeCell ref="B1221:B1225"/>
    <mergeCell ref="C1221:C1225"/>
    <mergeCell ref="A1160:A1164"/>
    <mergeCell ref="A1211:A1215"/>
    <mergeCell ref="B1211:B1215"/>
    <mergeCell ref="C1211:C1215"/>
    <mergeCell ref="A1140:A1144"/>
    <mergeCell ref="A1145:A1149"/>
    <mergeCell ref="B1145:B1149"/>
    <mergeCell ref="C1274:C1276"/>
    <mergeCell ref="A1170:A1174"/>
    <mergeCell ref="B1170:B1174"/>
    <mergeCell ref="C1170:C1174"/>
    <mergeCell ref="A1155:A1159"/>
    <mergeCell ref="B1155:B1159"/>
    <mergeCell ref="C1155:C1159"/>
    <mergeCell ref="A1130:A1134"/>
    <mergeCell ref="B1130:B1134"/>
    <mergeCell ref="C1130:C1134"/>
    <mergeCell ref="A1135:A1139"/>
    <mergeCell ref="B1135:B1139"/>
    <mergeCell ref="C1135:C1139"/>
    <mergeCell ref="A1109:A1113"/>
    <mergeCell ref="B1109:B1113"/>
    <mergeCell ref="A1125:A1129"/>
    <mergeCell ref="B1125:B1129"/>
    <mergeCell ref="A1114:D1114"/>
    <mergeCell ref="A1120:A1124"/>
    <mergeCell ref="B1120:B1124"/>
    <mergeCell ref="C1120:C1124"/>
    <mergeCell ref="C1109:C1113"/>
    <mergeCell ref="C1125:C1129"/>
    <mergeCell ref="A1099:A1103"/>
    <mergeCell ref="B1099:B1103"/>
    <mergeCell ref="C1099:C1103"/>
    <mergeCell ref="B1094:B1098"/>
    <mergeCell ref="C1094:C1095"/>
    <mergeCell ref="C1096:C1098"/>
    <mergeCell ref="A1104:A1108"/>
    <mergeCell ref="B1104:B1108"/>
    <mergeCell ref="C1104:C1108"/>
    <mergeCell ref="A1084:A1088"/>
    <mergeCell ref="B1084:B1088"/>
    <mergeCell ref="C1084:C1088"/>
    <mergeCell ref="A1089:A1093"/>
    <mergeCell ref="B1089:B1093"/>
    <mergeCell ref="C1089:C1093"/>
    <mergeCell ref="A1094:A1098"/>
    <mergeCell ref="A1079:A1083"/>
    <mergeCell ref="B1079:B1083"/>
    <mergeCell ref="C1079:C1083"/>
    <mergeCell ref="A1068:A1072"/>
    <mergeCell ref="B1068:B1072"/>
    <mergeCell ref="C1068:C1072"/>
    <mergeCell ref="A1073:D1073"/>
    <mergeCell ref="A1058:A1062"/>
    <mergeCell ref="A1063:A1067"/>
    <mergeCell ref="B1063:B1067"/>
    <mergeCell ref="C1063:C1067"/>
    <mergeCell ref="A1048:A1052"/>
    <mergeCell ref="B1048:B1052"/>
    <mergeCell ref="C1048:C1052"/>
    <mergeCell ref="A1053:A1057"/>
    <mergeCell ref="B1053:B1057"/>
    <mergeCell ref="C1053:C1057"/>
    <mergeCell ref="C1145:C1149"/>
    <mergeCell ref="C1272:C1273"/>
    <mergeCell ref="A1028:A1032"/>
    <mergeCell ref="B1028:B1032"/>
    <mergeCell ref="A1033:A1037"/>
    <mergeCell ref="B1033:B1037"/>
    <mergeCell ref="A1038:A1042"/>
    <mergeCell ref="B1038:B1042"/>
    <mergeCell ref="C1038:C1042"/>
    <mergeCell ref="A1043:A1047"/>
    <mergeCell ref="A1023:A1027"/>
    <mergeCell ref="B1023:B1027"/>
    <mergeCell ref="C1023:C1027"/>
    <mergeCell ref="A1000:A1004"/>
    <mergeCell ref="B1000:B1004"/>
    <mergeCell ref="A1018:A1022"/>
    <mergeCell ref="B1018:B1022"/>
    <mergeCell ref="A1005:D1005"/>
    <mergeCell ref="A1010:J1010"/>
    <mergeCell ref="A1011:J1011"/>
    <mergeCell ref="A985:A989"/>
    <mergeCell ref="B985:B989"/>
    <mergeCell ref="C985:C989"/>
    <mergeCell ref="A990:A994"/>
    <mergeCell ref="B990:B994"/>
    <mergeCell ref="C990:C994"/>
    <mergeCell ref="A995:A999"/>
    <mergeCell ref="B995:B999"/>
    <mergeCell ref="C995:C999"/>
    <mergeCell ref="C752:C756"/>
    <mergeCell ref="A970:A974"/>
    <mergeCell ref="B970:B974"/>
    <mergeCell ref="C970:C974"/>
    <mergeCell ref="A752:A756"/>
    <mergeCell ref="B752:B756"/>
    <mergeCell ref="A965:A969"/>
    <mergeCell ref="A980:A984"/>
    <mergeCell ref="B980:B984"/>
    <mergeCell ref="C980:C984"/>
    <mergeCell ref="A975:A979"/>
    <mergeCell ref="B975:B979"/>
    <mergeCell ref="C975:C979"/>
    <mergeCell ref="A955:A959"/>
    <mergeCell ref="B955:B959"/>
    <mergeCell ref="A960:A964"/>
    <mergeCell ref="B960:B964"/>
    <mergeCell ref="A934:D934"/>
    <mergeCell ref="A950:A954"/>
    <mergeCell ref="B950:B954"/>
    <mergeCell ref="C950:C954"/>
    <mergeCell ref="B940:B944"/>
    <mergeCell ref="C914:C918"/>
    <mergeCell ref="B919:B923"/>
    <mergeCell ref="C919:C923"/>
    <mergeCell ref="A945:A949"/>
    <mergeCell ref="B945:B949"/>
    <mergeCell ref="C945:C949"/>
    <mergeCell ref="A939:J939"/>
    <mergeCell ref="A940:A944"/>
    <mergeCell ref="A929:A933"/>
    <mergeCell ref="B929:B933"/>
    <mergeCell ref="A834:A838"/>
    <mergeCell ref="A839:A843"/>
    <mergeCell ref="A844:A848"/>
    <mergeCell ref="A914:A918"/>
    <mergeCell ref="A869:A873"/>
    <mergeCell ref="A874:A878"/>
    <mergeCell ref="A849:A853"/>
    <mergeCell ref="A854:A858"/>
    <mergeCell ref="A859:A863"/>
    <mergeCell ref="A864:A868"/>
    <mergeCell ref="A814:A818"/>
    <mergeCell ref="A819:A823"/>
    <mergeCell ref="A824:A828"/>
    <mergeCell ref="A829:A833"/>
    <mergeCell ref="A919:A923"/>
    <mergeCell ref="A924:A928"/>
    <mergeCell ref="B914:B918"/>
    <mergeCell ref="B925:B928"/>
    <mergeCell ref="C904:C908"/>
    <mergeCell ref="B909:B913"/>
    <mergeCell ref="C909:C913"/>
    <mergeCell ref="A899:A903"/>
    <mergeCell ref="A904:A908"/>
    <mergeCell ref="A909:A913"/>
    <mergeCell ref="C899:C903"/>
    <mergeCell ref="A879:A883"/>
    <mergeCell ref="A884:A888"/>
    <mergeCell ref="A889:A893"/>
    <mergeCell ref="B904:B908"/>
    <mergeCell ref="B884:B888"/>
    <mergeCell ref="B899:B903"/>
    <mergeCell ref="B889:B890"/>
    <mergeCell ref="B891:B893"/>
    <mergeCell ref="A894:A898"/>
    <mergeCell ref="C884:C888"/>
    <mergeCell ref="B894:B898"/>
    <mergeCell ref="C894:C898"/>
    <mergeCell ref="C889:C890"/>
    <mergeCell ref="C891:C893"/>
    <mergeCell ref="B864:B868"/>
    <mergeCell ref="C864:C868"/>
    <mergeCell ref="B869:B873"/>
    <mergeCell ref="C869:C873"/>
    <mergeCell ref="B874:B878"/>
    <mergeCell ref="C874:C878"/>
    <mergeCell ref="B879:B883"/>
    <mergeCell ref="C879:C883"/>
    <mergeCell ref="C859:C863"/>
    <mergeCell ref="B844:B848"/>
    <mergeCell ref="C844:C848"/>
    <mergeCell ref="B849:B853"/>
    <mergeCell ref="C849:C853"/>
    <mergeCell ref="C854:C856"/>
    <mergeCell ref="C857:C858"/>
    <mergeCell ref="A1509:D1509"/>
    <mergeCell ref="A1190:A1194"/>
    <mergeCell ref="B1190:B1194"/>
    <mergeCell ref="C1190:C1194"/>
    <mergeCell ref="B1242:B1245"/>
    <mergeCell ref="C1242:C1245"/>
    <mergeCell ref="B1236:B1240"/>
    <mergeCell ref="C1236:C1240"/>
    <mergeCell ref="B1267:B1271"/>
    <mergeCell ref="C1267:C1271"/>
    <mergeCell ref="C929:C933"/>
    <mergeCell ref="A1200:D1200"/>
    <mergeCell ref="A1195:A1199"/>
    <mergeCell ref="B854:B858"/>
    <mergeCell ref="C958:C959"/>
    <mergeCell ref="C960:C964"/>
    <mergeCell ref="C1028:C1032"/>
    <mergeCell ref="B1160:B1164"/>
    <mergeCell ref="C1160:C1164"/>
    <mergeCell ref="B859:B863"/>
    <mergeCell ref="C803:C807"/>
    <mergeCell ref="B829:B833"/>
    <mergeCell ref="C829:C833"/>
    <mergeCell ref="B834:B838"/>
    <mergeCell ref="C834:C838"/>
    <mergeCell ref="B819:B823"/>
    <mergeCell ref="B824:B828"/>
    <mergeCell ref="C824:C828"/>
    <mergeCell ref="C788:C792"/>
    <mergeCell ref="A808:D808"/>
    <mergeCell ref="A813:J813"/>
    <mergeCell ref="B814:B818"/>
    <mergeCell ref="C814:C818"/>
    <mergeCell ref="A798:A802"/>
    <mergeCell ref="B798:B802"/>
    <mergeCell ref="C798:C802"/>
    <mergeCell ref="A803:A807"/>
    <mergeCell ref="B803:B807"/>
    <mergeCell ref="B773:B777"/>
    <mergeCell ref="C773:C777"/>
    <mergeCell ref="A793:A797"/>
    <mergeCell ref="B793:B797"/>
    <mergeCell ref="C793:C797"/>
    <mergeCell ref="A783:A787"/>
    <mergeCell ref="B783:B787"/>
    <mergeCell ref="C783:C787"/>
    <mergeCell ref="A788:A792"/>
    <mergeCell ref="B788:B792"/>
    <mergeCell ref="A747:A751"/>
    <mergeCell ref="B747:B751"/>
    <mergeCell ref="C747:C751"/>
    <mergeCell ref="A778:A782"/>
    <mergeCell ref="B778:B782"/>
    <mergeCell ref="C778:C782"/>
    <mergeCell ref="A768:A772"/>
    <mergeCell ref="B768:B772"/>
    <mergeCell ref="C768:C772"/>
    <mergeCell ref="A773:A777"/>
    <mergeCell ref="A757:D757"/>
    <mergeCell ref="A762:J762"/>
    <mergeCell ref="A763:A767"/>
    <mergeCell ref="B763:B767"/>
    <mergeCell ref="C763:C767"/>
    <mergeCell ref="A737:A741"/>
    <mergeCell ref="B737:B741"/>
    <mergeCell ref="C737:C741"/>
    <mergeCell ref="A742:A746"/>
    <mergeCell ref="B742:B746"/>
    <mergeCell ref="C742:C746"/>
    <mergeCell ref="A727:A731"/>
    <mergeCell ref="B727:B731"/>
    <mergeCell ref="C727:C731"/>
    <mergeCell ref="A732:A736"/>
    <mergeCell ref="B732:B736"/>
    <mergeCell ref="C732:C736"/>
    <mergeCell ref="A717:A721"/>
    <mergeCell ref="A722:A726"/>
    <mergeCell ref="B722:B726"/>
    <mergeCell ref="C722:C726"/>
    <mergeCell ref="B718:B721"/>
    <mergeCell ref="C718:C721"/>
    <mergeCell ref="B707:B711"/>
    <mergeCell ref="C707:C711"/>
    <mergeCell ref="B593:B597"/>
    <mergeCell ref="A593:A597"/>
    <mergeCell ref="B640:B644"/>
    <mergeCell ref="C640:C644"/>
    <mergeCell ref="A598:A602"/>
    <mergeCell ref="C598:C602"/>
    <mergeCell ref="B613:B617"/>
    <mergeCell ref="A613:A617"/>
    <mergeCell ref="A712:A716"/>
    <mergeCell ref="B712:B716"/>
    <mergeCell ref="C712:C716"/>
    <mergeCell ref="A592:J592"/>
    <mergeCell ref="B603:B607"/>
    <mergeCell ref="A603:A607"/>
    <mergeCell ref="C603:C607"/>
    <mergeCell ref="A608:A612"/>
    <mergeCell ref="B608:B612"/>
    <mergeCell ref="A702:A706"/>
    <mergeCell ref="C702:C706"/>
    <mergeCell ref="A695:D695"/>
    <mergeCell ref="A700:J700"/>
    <mergeCell ref="A701:J701"/>
    <mergeCell ref="A565:A569"/>
    <mergeCell ref="B565:B569"/>
    <mergeCell ref="C565:C569"/>
    <mergeCell ref="A586:A590"/>
    <mergeCell ref="B586:B590"/>
    <mergeCell ref="C586:C590"/>
    <mergeCell ref="A570:A574"/>
    <mergeCell ref="B570:B574"/>
    <mergeCell ref="C570:C574"/>
    <mergeCell ref="A575:A579"/>
    <mergeCell ref="C555:C559"/>
    <mergeCell ref="A560:A564"/>
    <mergeCell ref="B560:B564"/>
    <mergeCell ref="C560:C564"/>
    <mergeCell ref="A545:A549"/>
    <mergeCell ref="B545:B549"/>
    <mergeCell ref="A550:A554"/>
    <mergeCell ref="A555:A559"/>
    <mergeCell ref="B555:B559"/>
    <mergeCell ref="A520:A524"/>
    <mergeCell ref="A530:A534"/>
    <mergeCell ref="B530:B534"/>
    <mergeCell ref="A525:A529"/>
    <mergeCell ref="B525:B529"/>
    <mergeCell ref="B521:B524"/>
    <mergeCell ref="C525:C529"/>
    <mergeCell ref="B1195:B1199"/>
    <mergeCell ref="C1195:C1199"/>
    <mergeCell ref="C530:C534"/>
    <mergeCell ref="B540:B544"/>
    <mergeCell ref="C540:C544"/>
    <mergeCell ref="B575:B579"/>
    <mergeCell ref="C575:C579"/>
    <mergeCell ref="A591:D591"/>
    <mergeCell ref="A707:A711"/>
    <mergeCell ref="A535:A539"/>
    <mergeCell ref="B535:B539"/>
    <mergeCell ref="C535:C539"/>
    <mergeCell ref="A540:A544"/>
    <mergeCell ref="A510:A514"/>
    <mergeCell ref="B510:B514"/>
    <mergeCell ref="C510:C514"/>
    <mergeCell ref="A515:A519"/>
    <mergeCell ref="B515:B519"/>
    <mergeCell ref="C515:C519"/>
    <mergeCell ref="B495:B499"/>
    <mergeCell ref="C490:C494"/>
    <mergeCell ref="C485:C486"/>
    <mergeCell ref="A505:A509"/>
    <mergeCell ref="B505:B509"/>
    <mergeCell ref="C505:C509"/>
    <mergeCell ref="A480:A484"/>
    <mergeCell ref="B480:B484"/>
    <mergeCell ref="C480:C484"/>
    <mergeCell ref="A500:A504"/>
    <mergeCell ref="B500:B504"/>
    <mergeCell ref="C500:C504"/>
    <mergeCell ref="B485:B489"/>
    <mergeCell ref="A490:A494"/>
    <mergeCell ref="B490:B494"/>
    <mergeCell ref="A495:A499"/>
    <mergeCell ref="A485:A489"/>
    <mergeCell ref="A465:A469"/>
    <mergeCell ref="B465:B469"/>
    <mergeCell ref="C465:C469"/>
    <mergeCell ref="A470:A474"/>
    <mergeCell ref="B470:B474"/>
    <mergeCell ref="C470:C474"/>
    <mergeCell ref="A475:A479"/>
    <mergeCell ref="B475:B479"/>
    <mergeCell ref="C475:C479"/>
    <mergeCell ref="A455:A459"/>
    <mergeCell ref="B455:B459"/>
    <mergeCell ref="C455:C459"/>
    <mergeCell ref="A460:A464"/>
    <mergeCell ref="B460:B464"/>
    <mergeCell ref="C460:C464"/>
    <mergeCell ref="A438:A442"/>
    <mergeCell ref="B438:B442"/>
    <mergeCell ref="C438:C442"/>
    <mergeCell ref="A443:D443"/>
    <mergeCell ref="A428:A432"/>
    <mergeCell ref="B428:B432"/>
    <mergeCell ref="C428:C432"/>
    <mergeCell ref="A433:A437"/>
    <mergeCell ref="B433:B434"/>
    <mergeCell ref="B435:B437"/>
    <mergeCell ref="C433:C434"/>
    <mergeCell ref="C435:C437"/>
    <mergeCell ref="A418:A422"/>
    <mergeCell ref="B418:B422"/>
    <mergeCell ref="C418:C422"/>
    <mergeCell ref="A423:A427"/>
    <mergeCell ref="B423:B427"/>
    <mergeCell ref="C423:C427"/>
    <mergeCell ref="A408:A412"/>
    <mergeCell ref="B408:B412"/>
    <mergeCell ref="C408:C412"/>
    <mergeCell ref="A413:A417"/>
    <mergeCell ref="B413:B417"/>
    <mergeCell ref="C413:C417"/>
    <mergeCell ref="A398:A402"/>
    <mergeCell ref="B398:B402"/>
    <mergeCell ref="C398:C402"/>
    <mergeCell ref="B404:B407"/>
    <mergeCell ref="A404:A407"/>
    <mergeCell ref="C404:C407"/>
    <mergeCell ref="A326:A330"/>
    <mergeCell ref="B326:B330"/>
    <mergeCell ref="C326:C330"/>
    <mergeCell ref="A331:A335"/>
    <mergeCell ref="B331:B335"/>
    <mergeCell ref="C331:C335"/>
    <mergeCell ref="A306:A310"/>
    <mergeCell ref="B306:B310"/>
    <mergeCell ref="C306:C310"/>
    <mergeCell ref="A311:A315"/>
    <mergeCell ref="B311:B315"/>
    <mergeCell ref="C311:C315"/>
    <mergeCell ref="A336:A340"/>
    <mergeCell ref="B336:B340"/>
    <mergeCell ref="C336:C340"/>
    <mergeCell ref="A341:D341"/>
    <mergeCell ref="A316:A320"/>
    <mergeCell ref="A321:A325"/>
    <mergeCell ref="B321:B325"/>
    <mergeCell ref="C321:C325"/>
    <mergeCell ref="B316:B317"/>
    <mergeCell ref="B318:B320"/>
    <mergeCell ref="C316:C317"/>
    <mergeCell ref="C318:C320"/>
    <mergeCell ref="A301:A305"/>
    <mergeCell ref="B301:B305"/>
    <mergeCell ref="C301:C305"/>
    <mergeCell ref="A286:A290"/>
    <mergeCell ref="B286:B290"/>
    <mergeCell ref="C286:C290"/>
    <mergeCell ref="A291:A295"/>
    <mergeCell ref="B291:B295"/>
    <mergeCell ref="C291:C295"/>
    <mergeCell ref="A296:A300"/>
    <mergeCell ref="B296:B300"/>
    <mergeCell ref="C296:C300"/>
    <mergeCell ref="A276:A280"/>
    <mergeCell ref="B276:B280"/>
    <mergeCell ref="C276:C280"/>
    <mergeCell ref="A281:A285"/>
    <mergeCell ref="B281:B285"/>
    <mergeCell ref="C281:C283"/>
    <mergeCell ref="C284:C285"/>
    <mergeCell ref="A266:A270"/>
    <mergeCell ref="B266:B270"/>
    <mergeCell ref="C266:C270"/>
    <mergeCell ref="A271:A275"/>
    <mergeCell ref="B271:B275"/>
    <mergeCell ref="C271:C275"/>
    <mergeCell ref="A259:J259"/>
    <mergeCell ref="A260:J260"/>
    <mergeCell ref="A261:A265"/>
    <mergeCell ref="B261:B265"/>
    <mergeCell ref="C261:C265"/>
    <mergeCell ref="C249:C253"/>
    <mergeCell ref="C244:C246"/>
    <mergeCell ref="C247:C248"/>
    <mergeCell ref="A254:D254"/>
    <mergeCell ref="A244:A248"/>
    <mergeCell ref="B244:B248"/>
    <mergeCell ref="A249:A253"/>
    <mergeCell ref="B249:B253"/>
    <mergeCell ref="A224:A228"/>
    <mergeCell ref="B224:B228"/>
    <mergeCell ref="C224:C228"/>
    <mergeCell ref="A229:A233"/>
    <mergeCell ref="B229:B233"/>
    <mergeCell ref="C229:C233"/>
    <mergeCell ref="A234:A238"/>
    <mergeCell ref="B234:B238"/>
    <mergeCell ref="C234:C238"/>
    <mergeCell ref="A239:A243"/>
    <mergeCell ref="B239:B243"/>
    <mergeCell ref="C239:C243"/>
    <mergeCell ref="A204:A208"/>
    <mergeCell ref="B204:B208"/>
    <mergeCell ref="C204:C208"/>
    <mergeCell ref="A209:A213"/>
    <mergeCell ref="B209:B211"/>
    <mergeCell ref="B212:B213"/>
    <mergeCell ref="C209:C211"/>
    <mergeCell ref="C212:C213"/>
    <mergeCell ref="A214:A218"/>
    <mergeCell ref="B214:B218"/>
    <mergeCell ref="C214:C218"/>
    <mergeCell ref="A219:A223"/>
    <mergeCell ref="B219:B223"/>
    <mergeCell ref="C219:C223"/>
    <mergeCell ref="A163:A167"/>
    <mergeCell ref="B163:B167"/>
    <mergeCell ref="C163:C167"/>
    <mergeCell ref="A168:A172"/>
    <mergeCell ref="B168:B172"/>
    <mergeCell ref="C168:C172"/>
    <mergeCell ref="A198:J198"/>
    <mergeCell ref="A199:A203"/>
    <mergeCell ref="B199:B203"/>
    <mergeCell ref="C199:C203"/>
    <mergeCell ref="A178:A182"/>
    <mergeCell ref="B178:B182"/>
    <mergeCell ref="C178:C182"/>
    <mergeCell ref="A193:D193"/>
    <mergeCell ref="A183:A187"/>
    <mergeCell ref="B183:B187"/>
    <mergeCell ref="C183:C187"/>
    <mergeCell ref="A188:A192"/>
    <mergeCell ref="B188:B192"/>
    <mergeCell ref="C188:C192"/>
    <mergeCell ref="A173:A177"/>
    <mergeCell ref="A143:A147"/>
    <mergeCell ref="B143:B147"/>
    <mergeCell ref="C143:C147"/>
    <mergeCell ref="A148:A152"/>
    <mergeCell ref="B148:B152"/>
    <mergeCell ref="C148:C152"/>
    <mergeCell ref="A153:A157"/>
    <mergeCell ref="B153:B157"/>
    <mergeCell ref="C153:C157"/>
    <mergeCell ref="A158:A162"/>
    <mergeCell ref="B159:B162"/>
    <mergeCell ref="C159:C162"/>
    <mergeCell ref="A138:A142"/>
    <mergeCell ref="B138:B142"/>
    <mergeCell ref="C138:C142"/>
    <mergeCell ref="A133:A137"/>
    <mergeCell ref="B133:B137"/>
    <mergeCell ref="C133:C137"/>
    <mergeCell ref="A123:A127"/>
    <mergeCell ref="B123:B127"/>
    <mergeCell ref="A128:A132"/>
    <mergeCell ref="B128:B132"/>
    <mergeCell ref="C126:C127"/>
    <mergeCell ref="C97:C101"/>
    <mergeCell ref="A107:A111"/>
    <mergeCell ref="B107:B111"/>
    <mergeCell ref="C107:C111"/>
    <mergeCell ref="A102:A106"/>
    <mergeCell ref="B102:B106"/>
    <mergeCell ref="C102:C106"/>
    <mergeCell ref="A82:A86"/>
    <mergeCell ref="A92:A96"/>
    <mergeCell ref="B92:B96"/>
    <mergeCell ref="C92:C96"/>
    <mergeCell ref="A87:A91"/>
    <mergeCell ref="A97:A101"/>
    <mergeCell ref="B97:B101"/>
    <mergeCell ref="C118:C122"/>
    <mergeCell ref="B840:B843"/>
    <mergeCell ref="C840:C843"/>
    <mergeCell ref="A387:D387"/>
    <mergeCell ref="A362:A366"/>
    <mergeCell ref="B362:B366"/>
    <mergeCell ref="C362:C366"/>
    <mergeCell ref="A367:A371"/>
    <mergeCell ref="B367:B371"/>
    <mergeCell ref="C123:C125"/>
    <mergeCell ref="A45:A49"/>
    <mergeCell ref="B45:B49"/>
    <mergeCell ref="C45:C49"/>
    <mergeCell ref="A50:A54"/>
    <mergeCell ref="B50:B54"/>
    <mergeCell ref="A55:A59"/>
    <mergeCell ref="B55:B59"/>
    <mergeCell ref="C55:C59"/>
    <mergeCell ref="C82:C86"/>
    <mergeCell ref="B77:B81"/>
    <mergeCell ref="C77:C81"/>
    <mergeCell ref="B60:B64"/>
    <mergeCell ref="C60:C64"/>
    <mergeCell ref="A60:A64"/>
    <mergeCell ref="A65:D65"/>
    <mergeCell ref="A25:A29"/>
    <mergeCell ref="B25:B29"/>
    <mergeCell ref="C25:C29"/>
    <mergeCell ref="A30:A34"/>
    <mergeCell ref="B30:B34"/>
    <mergeCell ref="C30:C34"/>
    <mergeCell ref="C40:C44"/>
    <mergeCell ref="C37:C39"/>
    <mergeCell ref="C35:C36"/>
    <mergeCell ref="A20:A24"/>
    <mergeCell ref="B20:B24"/>
    <mergeCell ref="C20:C24"/>
    <mergeCell ref="A35:A39"/>
    <mergeCell ref="B35:B39"/>
    <mergeCell ref="A40:A44"/>
    <mergeCell ref="B40:B44"/>
    <mergeCell ref="A7:J7"/>
    <mergeCell ref="A8:J8"/>
    <mergeCell ref="A9:J9"/>
    <mergeCell ref="A15:A19"/>
    <mergeCell ref="B15:B19"/>
    <mergeCell ref="C15:C19"/>
    <mergeCell ref="A352:A356"/>
    <mergeCell ref="B352:B356"/>
    <mergeCell ref="C352:C356"/>
    <mergeCell ref="A357:A361"/>
    <mergeCell ref="B357:B361"/>
    <mergeCell ref="C357:C361"/>
    <mergeCell ref="A382:A386"/>
    <mergeCell ref="B382:B386"/>
    <mergeCell ref="C382:C386"/>
    <mergeCell ref="C367:C371"/>
    <mergeCell ref="A372:A376"/>
    <mergeCell ref="B372:B376"/>
    <mergeCell ref="C372:C376"/>
    <mergeCell ref="A377:A381"/>
    <mergeCell ref="B377:B381"/>
    <mergeCell ref="C377:C381"/>
    <mergeCell ref="A346:J346"/>
    <mergeCell ref="A347:A351"/>
    <mergeCell ref="B347:B351"/>
    <mergeCell ref="C347:C351"/>
    <mergeCell ref="B1140:B1144"/>
    <mergeCell ref="C1140:C1144"/>
    <mergeCell ref="C521:C524"/>
    <mergeCell ref="C819:C822"/>
    <mergeCell ref="C940:C943"/>
    <mergeCell ref="C955:C957"/>
    <mergeCell ref="C545:C549"/>
    <mergeCell ref="B550:B554"/>
    <mergeCell ref="C550:C554"/>
    <mergeCell ref="B702:B706"/>
    <mergeCell ref="B1013:B1017"/>
    <mergeCell ref="C1013:C1017"/>
    <mergeCell ref="B1058:B1062"/>
    <mergeCell ref="C1058:C1062"/>
    <mergeCell ref="C1033:C1037"/>
    <mergeCell ref="C1018:C1022"/>
    <mergeCell ref="B1043:B1047"/>
    <mergeCell ref="C1043:C1047"/>
    <mergeCell ref="A448:J448"/>
    <mergeCell ref="A449:J449"/>
    <mergeCell ref="A450:A454"/>
    <mergeCell ref="B450:B454"/>
    <mergeCell ref="C450:C454"/>
  </mergeCells>
  <printOptions gridLines="1"/>
  <pageMargins left="0.7086614173228347" right="0.7086614173228347" top="0.57" bottom="0.7480314960629921" header="0.31496062992125984" footer="0.31496062992125984"/>
  <pageSetup firstPageNumber="135" useFirstPageNumber="1" horizontalDpi="600" verticalDpi="600" orientation="landscape" paperSize="9" scale="94" r:id="rId3"/>
  <headerFooter alignWithMargins="0">
    <oddHeader>&amp;C&amp;P</oddHeader>
  </headerFooter>
  <rowBreaks count="2" manualBreakCount="2">
    <brk id="385" min="2" max="9" man="1"/>
    <brk id="403" min="2" max="9" man="1"/>
  </rowBreaks>
  <ignoredErrors>
    <ignoredError sqref="F55:I55 E55 E357:F357 E1504:I1504 E1195:I1195 E40:I40" formulaRange="1"/>
    <ignoredError sqref="E1068:I1068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B12" sqref="B12:B16"/>
    </sheetView>
  </sheetViews>
  <sheetFormatPr defaultColWidth="9.140625" defaultRowHeight="15"/>
  <cols>
    <col min="1" max="1" width="5.57421875" style="0" customWidth="1"/>
    <col min="2" max="2" width="18.8515625" style="0" customWidth="1"/>
  </cols>
  <sheetData>
    <row r="1" spans="4:10" ht="39" customHeight="1">
      <c r="D1" s="7" t="s">
        <v>59</v>
      </c>
      <c r="E1" s="9">
        <v>2</v>
      </c>
      <c r="F1" s="9">
        <v>2</v>
      </c>
      <c r="G1" s="9">
        <v>2</v>
      </c>
      <c r="H1" s="9">
        <v>2</v>
      </c>
      <c r="I1" s="9">
        <v>2</v>
      </c>
      <c r="J1" s="4">
        <f aca="true" t="shared" si="0" ref="J1:J26">SUM(E1:I1)</f>
        <v>10</v>
      </c>
    </row>
    <row r="2" spans="1:10" ht="34.5" customHeight="1">
      <c r="A2" s="111">
        <v>5</v>
      </c>
      <c r="B2" s="74" t="s">
        <v>544</v>
      </c>
      <c r="C2" s="77" t="s">
        <v>552</v>
      </c>
      <c r="D2" s="7" t="s">
        <v>55</v>
      </c>
      <c r="E2" s="8">
        <f>SUM(E3:E6)</f>
        <v>6</v>
      </c>
      <c r="F2" s="8">
        <f>SUM(F3:F6)</f>
        <v>10</v>
      </c>
      <c r="G2" s="8">
        <f>SUM(G3:G6)</f>
        <v>10</v>
      </c>
      <c r="H2" s="8">
        <f>SUM(H3:H6)</f>
        <v>10</v>
      </c>
      <c r="I2" s="8">
        <f>SUM(I3:I6)</f>
        <v>10</v>
      </c>
      <c r="J2" s="4">
        <f t="shared" si="0"/>
        <v>46</v>
      </c>
    </row>
    <row r="3" spans="1:10" ht="34.5" customHeight="1">
      <c r="A3" s="75"/>
      <c r="B3" s="75"/>
      <c r="C3" s="77"/>
      <c r="D3" s="7" t="s">
        <v>56</v>
      </c>
      <c r="E3" s="9">
        <v>0</v>
      </c>
      <c r="F3" s="9">
        <v>0</v>
      </c>
      <c r="G3" s="9">
        <v>0</v>
      </c>
      <c r="H3" s="9">
        <v>0</v>
      </c>
      <c r="I3" s="9">
        <v>0</v>
      </c>
      <c r="J3" s="4">
        <f t="shared" si="0"/>
        <v>0</v>
      </c>
    </row>
    <row r="4" spans="1:10" ht="34.5" customHeight="1">
      <c r="A4" s="75"/>
      <c r="B4" s="75"/>
      <c r="C4" s="77"/>
      <c r="D4" s="7" t="s">
        <v>57</v>
      </c>
      <c r="E4" s="9">
        <v>4</v>
      </c>
      <c r="F4" s="9">
        <v>8</v>
      </c>
      <c r="G4" s="9">
        <v>8</v>
      </c>
      <c r="H4" s="9">
        <v>8</v>
      </c>
      <c r="I4" s="9">
        <v>8</v>
      </c>
      <c r="J4" s="4">
        <f t="shared" si="0"/>
        <v>36</v>
      </c>
    </row>
    <row r="5" spans="1:10" ht="34.5" customHeight="1">
      <c r="A5" s="75"/>
      <c r="B5" s="75"/>
      <c r="C5" s="77"/>
      <c r="D5" s="7" t="s">
        <v>58</v>
      </c>
      <c r="E5" s="9">
        <v>0</v>
      </c>
      <c r="F5" s="9">
        <v>0</v>
      </c>
      <c r="G5" s="9">
        <v>0</v>
      </c>
      <c r="H5" s="9">
        <v>0</v>
      </c>
      <c r="I5" s="9">
        <v>0</v>
      </c>
      <c r="J5" s="4">
        <f t="shared" si="0"/>
        <v>0</v>
      </c>
    </row>
    <row r="6" spans="1:10" ht="34.5" customHeight="1">
      <c r="A6" s="76"/>
      <c r="B6" s="76"/>
      <c r="C6" s="77"/>
      <c r="D6" s="7" t="s">
        <v>59</v>
      </c>
      <c r="E6" s="9">
        <v>2</v>
      </c>
      <c r="F6" s="9">
        <v>2</v>
      </c>
      <c r="G6" s="9">
        <v>2</v>
      </c>
      <c r="H6" s="9">
        <v>2</v>
      </c>
      <c r="I6" s="9">
        <v>2</v>
      </c>
      <c r="J6" s="4">
        <f t="shared" si="0"/>
        <v>10</v>
      </c>
    </row>
    <row r="7" spans="1:10" ht="34.5" customHeight="1">
      <c r="A7" s="111">
        <v>6</v>
      </c>
      <c r="B7" s="74" t="s">
        <v>333</v>
      </c>
      <c r="C7" s="77" t="s">
        <v>553</v>
      </c>
      <c r="D7" s="7" t="s">
        <v>55</v>
      </c>
      <c r="E7" s="8">
        <f>SUM(E8:E11)</f>
        <v>65</v>
      </c>
      <c r="F7" s="8">
        <f>SUM(F8:F11)</f>
        <v>60</v>
      </c>
      <c r="G7" s="8">
        <f>SUM(G8:G11)</f>
        <v>62</v>
      </c>
      <c r="H7" s="8">
        <f>SUM(H8:H11)</f>
        <v>63</v>
      </c>
      <c r="I7" s="8">
        <f>SUM(I8:I11)</f>
        <v>64</v>
      </c>
      <c r="J7" s="4">
        <f t="shared" si="0"/>
        <v>314</v>
      </c>
    </row>
    <row r="8" spans="1:10" ht="34.5" customHeight="1">
      <c r="A8" s="75"/>
      <c r="B8" s="75"/>
      <c r="C8" s="77"/>
      <c r="D8" s="7" t="s">
        <v>56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4">
        <f t="shared" si="0"/>
        <v>0</v>
      </c>
    </row>
    <row r="9" spans="1:10" ht="34.5" customHeight="1">
      <c r="A9" s="75"/>
      <c r="B9" s="75"/>
      <c r="C9" s="77"/>
      <c r="D9" s="7" t="s">
        <v>57</v>
      </c>
      <c r="E9" s="9">
        <v>65</v>
      </c>
      <c r="F9" s="9">
        <v>60</v>
      </c>
      <c r="G9" s="9">
        <v>62</v>
      </c>
      <c r="H9" s="9">
        <v>63</v>
      </c>
      <c r="I9" s="9">
        <v>64</v>
      </c>
      <c r="J9" s="4">
        <f t="shared" si="0"/>
        <v>314</v>
      </c>
    </row>
    <row r="10" spans="1:10" ht="34.5" customHeight="1">
      <c r="A10" s="75"/>
      <c r="B10" s="75"/>
      <c r="C10" s="77"/>
      <c r="D10" s="7" t="s">
        <v>58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4">
        <f t="shared" si="0"/>
        <v>0</v>
      </c>
    </row>
    <row r="11" spans="1:10" ht="34.5" customHeight="1">
      <c r="A11" s="76"/>
      <c r="B11" s="76"/>
      <c r="C11" s="77"/>
      <c r="D11" s="7" t="s">
        <v>59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4">
        <f t="shared" si="0"/>
        <v>0</v>
      </c>
    </row>
    <row r="12" spans="1:10" ht="34.5" customHeight="1">
      <c r="A12" s="111">
        <v>7</v>
      </c>
      <c r="B12" s="74" t="s">
        <v>545</v>
      </c>
      <c r="C12" s="77" t="s">
        <v>11</v>
      </c>
      <c r="D12" s="7" t="s">
        <v>55</v>
      </c>
      <c r="E12" s="8">
        <f>SUM(E13:E16)</f>
        <v>2</v>
      </c>
      <c r="F12" s="8">
        <f>SUM(F13:F16)</f>
        <v>7</v>
      </c>
      <c r="G12" s="8">
        <f>SUM(G13:G16)</f>
        <v>8</v>
      </c>
      <c r="H12" s="8">
        <f>SUM(H13:H16)</f>
        <v>8</v>
      </c>
      <c r="I12" s="8">
        <f>SUM(I13:I16)</f>
        <v>8</v>
      </c>
      <c r="J12" s="4">
        <f t="shared" si="0"/>
        <v>33</v>
      </c>
    </row>
    <row r="13" spans="1:10" ht="34.5" customHeight="1">
      <c r="A13" s="75"/>
      <c r="B13" s="75"/>
      <c r="C13" s="77"/>
      <c r="D13" s="7" t="s">
        <v>56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4">
        <f t="shared" si="0"/>
        <v>0</v>
      </c>
    </row>
    <row r="14" spans="1:10" ht="34.5" customHeight="1">
      <c r="A14" s="75"/>
      <c r="B14" s="75"/>
      <c r="C14" s="77"/>
      <c r="D14" s="7" t="s">
        <v>57</v>
      </c>
      <c r="E14" s="9">
        <v>0</v>
      </c>
      <c r="F14" s="9">
        <v>5</v>
      </c>
      <c r="G14" s="9">
        <v>6</v>
      </c>
      <c r="H14" s="9">
        <v>6</v>
      </c>
      <c r="I14" s="9">
        <v>6</v>
      </c>
      <c r="J14" s="4">
        <f t="shared" si="0"/>
        <v>23</v>
      </c>
    </row>
    <row r="15" spans="1:10" ht="34.5" customHeight="1">
      <c r="A15" s="75"/>
      <c r="B15" s="75"/>
      <c r="C15" s="77"/>
      <c r="D15" s="7" t="s">
        <v>58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4">
        <f t="shared" si="0"/>
        <v>0</v>
      </c>
    </row>
    <row r="16" spans="1:10" ht="34.5" customHeight="1">
      <c r="A16" s="76"/>
      <c r="B16" s="76"/>
      <c r="C16" s="77"/>
      <c r="D16" s="7" t="s">
        <v>59</v>
      </c>
      <c r="E16" s="9">
        <v>2</v>
      </c>
      <c r="F16" s="9">
        <v>2</v>
      </c>
      <c r="G16" s="9">
        <v>2</v>
      </c>
      <c r="H16" s="9">
        <v>2</v>
      </c>
      <c r="I16" s="9">
        <v>2</v>
      </c>
      <c r="J16" s="4">
        <f t="shared" si="0"/>
        <v>10</v>
      </c>
    </row>
    <row r="17" spans="1:10" ht="34.5" customHeight="1">
      <c r="A17" s="111">
        <v>8</v>
      </c>
      <c r="B17" s="74" t="s">
        <v>334</v>
      </c>
      <c r="C17" s="77" t="s">
        <v>12</v>
      </c>
      <c r="D17" s="7" t="s">
        <v>55</v>
      </c>
      <c r="E17" s="8">
        <f>SUM(E18:E21)</f>
        <v>2</v>
      </c>
      <c r="F17" s="8">
        <f>SUM(F18:F21)</f>
        <v>2</v>
      </c>
      <c r="G17" s="8">
        <f>SUM(G18:G21)</f>
        <v>2.5</v>
      </c>
      <c r="H17" s="8">
        <f>SUM(H18:H21)</f>
        <v>3</v>
      </c>
      <c r="I17" s="8">
        <f>SUM(I18:I21)</f>
        <v>3</v>
      </c>
      <c r="J17" s="4">
        <f t="shared" si="0"/>
        <v>12.5</v>
      </c>
    </row>
    <row r="18" spans="1:10" ht="34.5" customHeight="1">
      <c r="A18" s="75"/>
      <c r="B18" s="75"/>
      <c r="C18" s="77"/>
      <c r="D18" s="7" t="s">
        <v>56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4">
        <f t="shared" si="0"/>
        <v>0</v>
      </c>
    </row>
    <row r="19" spans="1:10" ht="34.5" customHeight="1">
      <c r="A19" s="75"/>
      <c r="B19" s="75"/>
      <c r="C19" s="77"/>
      <c r="D19" s="7" t="s">
        <v>57</v>
      </c>
      <c r="E19" s="9">
        <v>2</v>
      </c>
      <c r="F19" s="9">
        <v>2</v>
      </c>
      <c r="G19" s="9">
        <v>2.5</v>
      </c>
      <c r="H19" s="9">
        <v>3</v>
      </c>
      <c r="I19" s="9">
        <v>3</v>
      </c>
      <c r="J19" s="4">
        <f t="shared" si="0"/>
        <v>12.5</v>
      </c>
    </row>
    <row r="20" spans="1:10" ht="34.5" customHeight="1">
      <c r="A20" s="75"/>
      <c r="B20" s="75"/>
      <c r="C20" s="77"/>
      <c r="D20" s="7" t="s">
        <v>58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4">
        <f t="shared" si="0"/>
        <v>0</v>
      </c>
    </row>
    <row r="21" spans="1:10" ht="34.5" customHeight="1">
      <c r="A21" s="76"/>
      <c r="B21" s="76"/>
      <c r="C21" s="77"/>
      <c r="D21" s="7" t="s">
        <v>59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4">
        <f t="shared" si="0"/>
        <v>0</v>
      </c>
    </row>
    <row r="22" spans="1:10" ht="34.5" customHeight="1">
      <c r="A22" s="86" t="s">
        <v>27</v>
      </c>
      <c r="B22" s="116"/>
      <c r="C22" s="116"/>
      <c r="D22" s="117"/>
      <c r="E22" s="8" t="e">
        <f>E17+E12+E7+E2+#REF!+#REF!+#REF!</f>
        <v>#REF!</v>
      </c>
      <c r="F22" s="8" t="e">
        <f>F17+F12+F7+F2+#REF!+#REF!+#REF!</f>
        <v>#REF!</v>
      </c>
      <c r="G22" s="8" t="e">
        <f>G17+G12+G7+G2+#REF!+#REF!+#REF!</f>
        <v>#REF!</v>
      </c>
      <c r="H22" s="8" t="e">
        <f>H17+H12+H7+H2+#REF!+#REF!+#REF!</f>
        <v>#REF!</v>
      </c>
      <c r="I22" s="8" t="e">
        <f>I17+I12+I7+I2+#REF!+#REF!+#REF!</f>
        <v>#REF!</v>
      </c>
      <c r="J22" s="4" t="e">
        <f t="shared" si="0"/>
        <v>#REF!</v>
      </c>
    </row>
    <row r="23" spans="1:10" ht="34.5" customHeight="1">
      <c r="A23" s="25"/>
      <c r="B23" s="40"/>
      <c r="C23" s="40"/>
      <c r="D23" s="41" t="s">
        <v>56</v>
      </c>
      <c r="E23" s="28" t="e">
        <f>#REF!+#REF!+E3+E8+E13+E18+#REF!</f>
        <v>#REF!</v>
      </c>
      <c r="F23" s="28" t="e">
        <f>#REF!+#REF!+F3+F8+F13+F18+#REF!</f>
        <v>#REF!</v>
      </c>
      <c r="G23" s="28" t="e">
        <f>#REF!+#REF!+G3+G8+G13+G18+#REF!</f>
        <v>#REF!</v>
      </c>
      <c r="H23" s="28" t="e">
        <f>#REF!+#REF!+H3+H8+H13+H18+#REF!</f>
        <v>#REF!</v>
      </c>
      <c r="I23" s="28" t="e">
        <f>#REF!+#REF!+I3+I8+I13+I18+#REF!</f>
        <v>#REF!</v>
      </c>
      <c r="J23" s="4" t="e">
        <f t="shared" si="0"/>
        <v>#REF!</v>
      </c>
    </row>
    <row r="24" spans="1:10" ht="34.5" customHeight="1">
      <c r="A24" s="29"/>
      <c r="B24" s="42"/>
      <c r="C24" s="42"/>
      <c r="D24" s="43" t="s">
        <v>57</v>
      </c>
      <c r="E24" s="28" t="e">
        <f>#REF!+#REF!+E4+E9+E14+E19+#REF!</f>
        <v>#REF!</v>
      </c>
      <c r="F24" s="28" t="e">
        <f>#REF!+#REF!+F4+F9+F14+F19+#REF!</f>
        <v>#REF!</v>
      </c>
      <c r="G24" s="28" t="e">
        <f>#REF!+#REF!+G4+G9+G14+G19+#REF!</f>
        <v>#REF!</v>
      </c>
      <c r="H24" s="28" t="e">
        <f>#REF!+#REF!+H4+H9+H14+H19+#REF!</f>
        <v>#REF!</v>
      </c>
      <c r="I24" s="28" t="e">
        <f>#REF!+#REF!+I4+I9+I14+I19+#REF!</f>
        <v>#REF!</v>
      </c>
      <c r="J24" s="4" t="e">
        <f t="shared" si="0"/>
        <v>#REF!</v>
      </c>
    </row>
    <row r="25" spans="1:10" ht="34.5" customHeight="1">
      <c r="A25" s="29"/>
      <c r="B25" s="42"/>
      <c r="C25" s="42"/>
      <c r="D25" s="43" t="s">
        <v>58</v>
      </c>
      <c r="E25" s="28" t="e">
        <f>#REF!+#REF!+E5+E10+E15+E20+#REF!</f>
        <v>#REF!</v>
      </c>
      <c r="F25" s="28" t="e">
        <f>#REF!+#REF!+F5+F10+F15+F20+#REF!</f>
        <v>#REF!</v>
      </c>
      <c r="G25" s="28" t="e">
        <f>#REF!+#REF!+G5+G10+G15+G20+#REF!</f>
        <v>#REF!</v>
      </c>
      <c r="H25" s="28" t="e">
        <f>#REF!+#REF!+H5+H10+H15+H20+#REF!</f>
        <v>#REF!</v>
      </c>
      <c r="I25" s="28" t="e">
        <f>#REF!+#REF!+I5+I10+I15+I20+#REF!</f>
        <v>#REF!</v>
      </c>
      <c r="J25" s="4" t="e">
        <f t="shared" si="0"/>
        <v>#REF!</v>
      </c>
    </row>
    <row r="26" spans="1:10" ht="34.5" customHeight="1">
      <c r="A26" s="29"/>
      <c r="B26" s="42"/>
      <c r="C26" s="42"/>
      <c r="D26" s="43" t="s">
        <v>59</v>
      </c>
      <c r="E26" s="28" t="e">
        <f>#REF!+#REF!+E6+E11+E16+E21+#REF!</f>
        <v>#REF!</v>
      </c>
      <c r="F26" s="28" t="e">
        <f>#REF!+#REF!+F6+F11+F16+F21+#REF!</f>
        <v>#REF!</v>
      </c>
      <c r="G26" s="28" t="e">
        <f>#REF!+#REF!+G6+G11+G16+G21+#REF!</f>
        <v>#REF!</v>
      </c>
      <c r="H26" s="28" t="e">
        <f>#REF!+#REF!+H6+H11+H16+H21+#REF!</f>
        <v>#REF!</v>
      </c>
      <c r="I26" s="28" t="e">
        <f>#REF!+#REF!+I6+I11+I16+I21+#REF!</f>
        <v>#REF!</v>
      </c>
      <c r="J26" s="4" t="e">
        <f t="shared" si="0"/>
        <v>#REF!</v>
      </c>
    </row>
  </sheetData>
  <sheetProtection/>
  <mergeCells count="13">
    <mergeCell ref="A22:D22"/>
    <mergeCell ref="A12:A16"/>
    <mergeCell ref="B12:B16"/>
    <mergeCell ref="C12:C16"/>
    <mergeCell ref="A17:A21"/>
    <mergeCell ref="B17:B21"/>
    <mergeCell ref="C17:C21"/>
    <mergeCell ref="A2:A6"/>
    <mergeCell ref="B2:B6"/>
    <mergeCell ref="C2:C6"/>
    <mergeCell ref="A7:A11"/>
    <mergeCell ref="B7:B11"/>
    <mergeCell ref="C7:C1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</cp:lastModifiedBy>
  <cp:lastPrinted>2013-06-06T09:23:59Z</cp:lastPrinted>
  <dcterms:created xsi:type="dcterms:W3CDTF">2013-03-08T11:16:05Z</dcterms:created>
  <dcterms:modified xsi:type="dcterms:W3CDTF">2013-06-06T09:27:10Z</dcterms:modified>
  <cp:category/>
  <cp:version/>
  <cp:contentType/>
  <cp:contentStatus/>
</cp:coreProperties>
</file>