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пропозиції (2)" sheetId="1" r:id="rId1"/>
    <sheet name="Лист2" sheetId="2" r:id="rId2"/>
    <sheet name="Лист3" sheetId="3" r:id="rId3"/>
  </sheets>
  <definedNames>
    <definedName name="_xlnm.Print_Titles" localSheetId="0">'пропозиції (2)'!$8:$12</definedName>
    <definedName name="_xlnm.Print_Area" localSheetId="0">'пропозиції (2)'!$A$1:$X$41</definedName>
  </definedNames>
  <calcPr fullCalcOnLoad="1"/>
</workbook>
</file>

<file path=xl/sharedStrings.xml><?xml version="1.0" encoding="utf-8"?>
<sst xmlns="http://schemas.openxmlformats.org/spreadsheetml/2006/main" count="62" uniqueCount="42">
  <si>
    <t xml:space="preserve">Горлівка </t>
  </si>
  <si>
    <t>Прогнозний обсяг фінансових ресурсів для виконання завдань</t>
  </si>
  <si>
    <t>Дерджавний бюджет</t>
  </si>
  <si>
    <t xml:space="preserve">Місцеві бюджети </t>
  </si>
  <si>
    <t>Інші джерела</t>
  </si>
  <si>
    <t>Місцеві бюджети</t>
  </si>
  <si>
    <t>Місто (район)</t>
  </si>
  <si>
    <t>РДА</t>
  </si>
  <si>
    <t>Костянтинівський</t>
  </si>
  <si>
    <t>У тому числі по роках:</t>
  </si>
  <si>
    <t xml:space="preserve">Вугледар </t>
  </si>
  <si>
    <t xml:space="preserve">Артемівськ </t>
  </si>
  <si>
    <t xml:space="preserve">Новогродівка </t>
  </si>
  <si>
    <t xml:space="preserve">Сніжне </t>
  </si>
  <si>
    <t xml:space="preserve">Харцизьк </t>
  </si>
  <si>
    <t xml:space="preserve">Мар`їнський </t>
  </si>
  <si>
    <t xml:space="preserve">Донецьк  </t>
  </si>
  <si>
    <t xml:space="preserve">Авдіївка </t>
  </si>
  <si>
    <t>Надання державної підтримки для реалізації інвестиційних проектів з технічного переоснащення та капітального ремонту житлових будинків, в яких утворюються нові або вже функціонують об'єднання співвласників багатоквартирних будинків</t>
  </si>
  <si>
    <t xml:space="preserve">Артемівський </t>
  </si>
  <si>
    <t>ВСЬОГО ПО МІСТАХ</t>
  </si>
  <si>
    <t>Всього по районах</t>
  </si>
  <si>
    <t>ВСЬОГО ПО ОБЛАСТІ</t>
  </si>
  <si>
    <t xml:space="preserve">Кіровське
</t>
  </si>
  <si>
    <t xml:space="preserve">Костянтинівка
</t>
  </si>
  <si>
    <t xml:space="preserve">Шахтарський 
</t>
  </si>
  <si>
    <t xml:space="preserve">Слов`янський
</t>
  </si>
  <si>
    <t xml:space="preserve">Маріуполь 
</t>
  </si>
  <si>
    <t xml:space="preserve">Торез </t>
  </si>
  <si>
    <t xml:space="preserve">Ясинувата </t>
  </si>
  <si>
    <t xml:space="preserve">Шахтарськ </t>
  </si>
  <si>
    <t>Макіївка</t>
  </si>
  <si>
    <t>в т.ч</t>
  </si>
  <si>
    <t>Всього</t>
  </si>
  <si>
    <t xml:space="preserve">Краматорськ </t>
  </si>
  <si>
    <t>№ п/п</t>
  </si>
  <si>
    <t>млн грн.</t>
  </si>
  <si>
    <t>Додаток 17</t>
  </si>
  <si>
    <r>
      <t>Амвросіївський</t>
    </r>
    <r>
      <rPr>
        <b/>
        <sz val="12"/>
        <rFont val="Times New Roman"/>
        <family val="1"/>
      </rPr>
      <t xml:space="preserve"> </t>
    </r>
  </si>
  <si>
    <t xml:space="preserve">Тельманівський </t>
  </si>
  <si>
    <t>Ясинуватський</t>
  </si>
  <si>
    <t xml:space="preserve">Єнакієве 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</si>
</sst>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  <numFmt numFmtId="190" formatCode="#,##0.00_ ;[Red]\-#,##0.00\ "/>
    <numFmt numFmtId="191" formatCode="#,##0.0000_ ;[Red]\-#,##0.0000\ "/>
    <numFmt numFmtId="192" formatCode="0.0000"/>
    <numFmt numFmtId="193" formatCode="0.00000"/>
    <numFmt numFmtId="194" formatCode="0.000000"/>
    <numFmt numFmtId="195" formatCode="0.0000000"/>
  </numFmts>
  <fonts count="44">
    <font>
      <sz val="11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8" fontId="7" fillId="0" borderId="10" xfId="0" applyNumberFormat="1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188" fontId="6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84" fontId="7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="75" zoomScaleSheetLayoutView="75" zoomScalePageLayoutView="0" workbookViewId="0" topLeftCell="I1">
      <pane ySplit="12" topLeftCell="A13" activePane="bottomLeft" state="frozen"/>
      <selection pane="topLeft" activeCell="C1" sqref="C1"/>
      <selection pane="bottomLeft" activeCell="U4" sqref="U4"/>
    </sheetView>
  </sheetViews>
  <sheetFormatPr defaultColWidth="9.140625" defaultRowHeight="15"/>
  <cols>
    <col min="1" max="1" width="6.421875" style="2" customWidth="1"/>
    <col min="2" max="2" width="19.57421875" style="1" customWidth="1"/>
    <col min="3" max="3" width="9.140625" style="1" customWidth="1"/>
    <col min="4" max="4" width="9.57421875" style="1" customWidth="1"/>
    <col min="5" max="5" width="10.421875" style="1" customWidth="1"/>
    <col min="6" max="6" width="9.8515625" style="1" customWidth="1"/>
    <col min="7" max="8" width="9.421875" style="1" customWidth="1"/>
    <col min="9" max="9" width="9.28125" style="1" customWidth="1"/>
    <col min="10" max="10" width="8.421875" style="1" customWidth="1"/>
    <col min="11" max="11" width="9.8515625" style="1" bestFit="1" customWidth="1"/>
    <col min="12" max="12" width="9.8515625" style="1" customWidth="1"/>
    <col min="13" max="13" width="9.57421875" style="1" customWidth="1"/>
    <col min="14" max="14" width="8.8515625" style="1" customWidth="1"/>
    <col min="15" max="15" width="9.8515625" style="1" bestFit="1" customWidth="1"/>
    <col min="16" max="16" width="9.8515625" style="1" customWidth="1"/>
    <col min="17" max="17" width="11.00390625" style="1" bestFit="1" customWidth="1"/>
    <col min="18" max="18" width="10.57421875" style="1" hidden="1" customWidth="1"/>
    <col min="19" max="19" width="9.140625" style="1" customWidth="1"/>
    <col min="20" max="21" width="8.28125" style="2" customWidth="1"/>
    <col min="22" max="22" width="10.28125" style="2" customWidth="1"/>
    <col min="23" max="23" width="8.57421875" style="2" customWidth="1"/>
    <col min="24" max="24" width="8.8515625" style="2" customWidth="1"/>
    <col min="25" max="16384" width="9.140625" style="2" customWidth="1"/>
  </cols>
  <sheetData>
    <row r="1" ht="15">
      <c r="W1" s="2" t="s">
        <v>37</v>
      </c>
    </row>
    <row r="4" spans="3:19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4" ht="15">
      <c r="B5" s="59" t="s">
        <v>18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ht="38.25" customHeigh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2:24" s="50" customFormat="1" ht="27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 t="s">
        <v>36</v>
      </c>
      <c r="X7" s="49"/>
    </row>
    <row r="8" spans="1:24" ht="31.5" customHeight="1">
      <c r="A8" s="55" t="s">
        <v>35</v>
      </c>
      <c r="B8" s="58" t="s">
        <v>6</v>
      </c>
      <c r="C8" s="58" t="s">
        <v>1</v>
      </c>
      <c r="D8" s="66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ht="15.75" customHeight="1" hidden="1">
      <c r="A9" s="55"/>
      <c r="B9" s="58"/>
      <c r="C9" s="5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</row>
    <row r="10" spans="1:24" ht="15.75">
      <c r="A10" s="55"/>
      <c r="B10" s="58"/>
      <c r="C10" s="58"/>
      <c r="D10" s="56" t="s">
        <v>33</v>
      </c>
      <c r="E10" s="64">
        <v>2010</v>
      </c>
      <c r="F10" s="64"/>
      <c r="G10" s="64"/>
      <c r="H10" s="56" t="s">
        <v>33</v>
      </c>
      <c r="I10" s="64">
        <v>2011</v>
      </c>
      <c r="J10" s="64"/>
      <c r="K10" s="64"/>
      <c r="L10" s="56" t="s">
        <v>33</v>
      </c>
      <c r="M10" s="64">
        <v>2012</v>
      </c>
      <c r="N10" s="64"/>
      <c r="O10" s="64"/>
      <c r="P10" s="56" t="s">
        <v>33</v>
      </c>
      <c r="Q10" s="64">
        <v>2013</v>
      </c>
      <c r="R10" s="65"/>
      <c r="S10" s="65"/>
      <c r="T10" s="65"/>
      <c r="U10" s="56" t="s">
        <v>33</v>
      </c>
      <c r="V10" s="62">
        <v>2014</v>
      </c>
      <c r="W10" s="63"/>
      <c r="X10" s="63"/>
    </row>
    <row r="11" spans="1:24" ht="15.75">
      <c r="A11" s="55"/>
      <c r="B11" s="58"/>
      <c r="C11" s="58"/>
      <c r="D11" s="57"/>
      <c r="E11" s="34"/>
      <c r="F11" s="34" t="s">
        <v>32</v>
      </c>
      <c r="G11" s="34"/>
      <c r="H11" s="57"/>
      <c r="I11" s="34"/>
      <c r="J11" s="34" t="s">
        <v>32</v>
      </c>
      <c r="K11" s="34"/>
      <c r="L11" s="57"/>
      <c r="M11" s="34"/>
      <c r="N11" s="34" t="s">
        <v>32</v>
      </c>
      <c r="O11" s="34"/>
      <c r="P11" s="57"/>
      <c r="Q11" s="34"/>
      <c r="R11" s="51"/>
      <c r="S11" s="34" t="s">
        <v>32</v>
      </c>
      <c r="T11" s="51"/>
      <c r="U11" s="57"/>
      <c r="V11" s="52"/>
      <c r="W11" s="34" t="s">
        <v>32</v>
      </c>
      <c r="X11" s="39"/>
    </row>
    <row r="12" spans="1:24" ht="47.25">
      <c r="A12" s="55"/>
      <c r="B12" s="58"/>
      <c r="C12" s="58"/>
      <c r="D12" s="57"/>
      <c r="E12" s="34" t="s">
        <v>2</v>
      </c>
      <c r="F12" s="34" t="s">
        <v>3</v>
      </c>
      <c r="G12" s="34" t="s">
        <v>4</v>
      </c>
      <c r="H12" s="57"/>
      <c r="I12" s="34" t="s">
        <v>2</v>
      </c>
      <c r="J12" s="34" t="s">
        <v>3</v>
      </c>
      <c r="K12" s="34" t="s">
        <v>4</v>
      </c>
      <c r="L12" s="57"/>
      <c r="M12" s="34" t="s">
        <v>2</v>
      </c>
      <c r="N12" s="34" t="s">
        <v>3</v>
      </c>
      <c r="O12" s="34" t="s">
        <v>4</v>
      </c>
      <c r="P12" s="57"/>
      <c r="Q12" s="34" t="s">
        <v>2</v>
      </c>
      <c r="R12" s="34" t="s">
        <v>3</v>
      </c>
      <c r="S12" s="34" t="s">
        <v>5</v>
      </c>
      <c r="T12" s="35" t="s">
        <v>4</v>
      </c>
      <c r="U12" s="57"/>
      <c r="V12" s="34" t="s">
        <v>2</v>
      </c>
      <c r="W12" s="34" t="s">
        <v>3</v>
      </c>
      <c r="X12" s="35" t="s">
        <v>4</v>
      </c>
    </row>
    <row r="13" spans="1:24" s="4" customFormat="1" ht="15.75">
      <c r="A13" s="42">
        <v>1</v>
      </c>
      <c r="B13" s="31" t="s">
        <v>17</v>
      </c>
      <c r="C13" s="7">
        <f>D13+H13+L13+P13+U13</f>
        <v>2.75</v>
      </c>
      <c r="D13" s="7">
        <f>E13+F13+G13</f>
        <v>0.55</v>
      </c>
      <c r="E13" s="7">
        <v>0.275</v>
      </c>
      <c r="F13" s="7">
        <v>0.247</v>
      </c>
      <c r="G13" s="7">
        <v>0.028</v>
      </c>
      <c r="H13" s="7">
        <f>I13+J13+K13</f>
        <v>0.55</v>
      </c>
      <c r="I13" s="7">
        <v>0.275</v>
      </c>
      <c r="J13" s="7">
        <v>0.22</v>
      </c>
      <c r="K13" s="7">
        <v>0.055</v>
      </c>
      <c r="L13" s="7">
        <f>M13+N13+O13</f>
        <v>0.55</v>
      </c>
      <c r="M13" s="7">
        <v>0.275</v>
      </c>
      <c r="N13" s="7">
        <v>0.22</v>
      </c>
      <c r="O13" s="7">
        <v>0.055</v>
      </c>
      <c r="P13" s="7">
        <f>Q13+S13+T13</f>
        <v>0.55</v>
      </c>
      <c r="Q13" s="7">
        <v>0.275</v>
      </c>
      <c r="R13" s="7"/>
      <c r="S13" s="7">
        <v>0.22</v>
      </c>
      <c r="T13" s="7">
        <v>0.055</v>
      </c>
      <c r="U13" s="7">
        <f>V13+W13+X13</f>
        <v>0.55</v>
      </c>
      <c r="V13" s="7">
        <v>0.275</v>
      </c>
      <c r="W13" s="7">
        <v>0.22</v>
      </c>
      <c r="X13" s="7">
        <v>0.055</v>
      </c>
    </row>
    <row r="14" spans="1:24" s="22" customFormat="1" ht="15.75">
      <c r="A14" s="42">
        <v>2</v>
      </c>
      <c r="B14" s="13" t="s">
        <v>11</v>
      </c>
      <c r="C14" s="7">
        <f aca="true" t="shared" si="0" ref="C14:C29">D14+H14+L14+P14+U14</f>
        <v>7.5</v>
      </c>
      <c r="D14" s="7">
        <f aca="true" t="shared" si="1" ref="D14:D30">E14+F14+G14</f>
        <v>1.5</v>
      </c>
      <c r="E14" s="7">
        <v>1.35</v>
      </c>
      <c r="F14" s="25"/>
      <c r="G14" s="24">
        <v>0.15</v>
      </c>
      <c r="H14" s="7">
        <f aca="true" t="shared" si="2" ref="H14:H30">I14+J14+K14</f>
        <v>1.5</v>
      </c>
      <c r="I14" s="24">
        <v>1.2</v>
      </c>
      <c r="J14" s="23"/>
      <c r="K14" s="24">
        <v>0.3</v>
      </c>
      <c r="L14" s="7">
        <f aca="true" t="shared" si="3" ref="L14:L30">M14+N14+O14</f>
        <v>1.5</v>
      </c>
      <c r="M14" s="24">
        <v>1.2</v>
      </c>
      <c r="N14" s="24"/>
      <c r="O14" s="24">
        <v>0.3</v>
      </c>
      <c r="P14" s="7">
        <f aca="true" t="shared" si="4" ref="P14:P30">Q14+S14+T14</f>
        <v>1.5</v>
      </c>
      <c r="Q14" s="24">
        <v>1.2</v>
      </c>
      <c r="R14" s="24"/>
      <c r="S14" s="24"/>
      <c r="T14" s="24">
        <v>0.3</v>
      </c>
      <c r="U14" s="7">
        <f aca="true" t="shared" si="5" ref="U14:U30">V14+W14+X14</f>
        <v>1.5</v>
      </c>
      <c r="V14" s="24">
        <v>1.2</v>
      </c>
      <c r="W14" s="24"/>
      <c r="X14" s="24">
        <v>0.3</v>
      </c>
    </row>
    <row r="15" spans="1:24" ht="15.75">
      <c r="A15" s="43">
        <v>3</v>
      </c>
      <c r="B15" s="13" t="s">
        <v>10</v>
      </c>
      <c r="C15" s="7">
        <f t="shared" si="0"/>
        <v>6.216</v>
      </c>
      <c r="D15" s="7">
        <f t="shared" si="1"/>
        <v>2.219</v>
      </c>
      <c r="E15" s="6">
        <v>2.018</v>
      </c>
      <c r="F15" s="6">
        <v>0</v>
      </c>
      <c r="G15" s="6">
        <v>0.201</v>
      </c>
      <c r="H15" s="7">
        <f t="shared" si="2"/>
        <v>2.091</v>
      </c>
      <c r="I15" s="6">
        <v>1.863</v>
      </c>
      <c r="J15" s="6">
        <v>0</v>
      </c>
      <c r="K15" s="6">
        <v>0.228</v>
      </c>
      <c r="L15" s="7">
        <f t="shared" si="3"/>
        <v>1.1</v>
      </c>
      <c r="M15" s="6">
        <v>0.917</v>
      </c>
      <c r="N15" s="6">
        <v>0</v>
      </c>
      <c r="O15" s="6">
        <v>0.183</v>
      </c>
      <c r="P15" s="7">
        <f t="shared" si="4"/>
        <v>0.434</v>
      </c>
      <c r="Q15" s="6">
        <v>0.362</v>
      </c>
      <c r="R15" s="6"/>
      <c r="S15" s="6">
        <v>0</v>
      </c>
      <c r="T15" s="6">
        <v>0.072</v>
      </c>
      <c r="U15" s="7">
        <f t="shared" si="5"/>
        <v>0.372</v>
      </c>
      <c r="V15" s="6">
        <v>0.31</v>
      </c>
      <c r="W15" s="6">
        <v>0</v>
      </c>
      <c r="X15" s="6">
        <v>0.062</v>
      </c>
    </row>
    <row r="16" spans="1:24" ht="15.75">
      <c r="A16" s="43">
        <v>4</v>
      </c>
      <c r="B16" s="32" t="s">
        <v>0</v>
      </c>
      <c r="C16" s="7">
        <f t="shared" si="0"/>
        <v>4.4</v>
      </c>
      <c r="D16" s="7">
        <f t="shared" si="1"/>
        <v>0</v>
      </c>
      <c r="E16" s="17"/>
      <c r="F16" s="17"/>
      <c r="G16" s="17"/>
      <c r="H16" s="7">
        <f t="shared" si="2"/>
        <v>1.1</v>
      </c>
      <c r="I16" s="17">
        <v>0.91</v>
      </c>
      <c r="J16" s="17"/>
      <c r="K16" s="17">
        <v>0.19</v>
      </c>
      <c r="L16" s="7">
        <f t="shared" si="3"/>
        <v>1.1</v>
      </c>
      <c r="M16" s="17">
        <v>0.91</v>
      </c>
      <c r="N16" s="17"/>
      <c r="O16" s="17">
        <v>0.19</v>
      </c>
      <c r="P16" s="7">
        <f t="shared" si="4"/>
        <v>1.1</v>
      </c>
      <c r="Q16" s="17">
        <v>0.91</v>
      </c>
      <c r="R16" s="17"/>
      <c r="S16" s="17"/>
      <c r="T16" s="17">
        <v>0.19</v>
      </c>
      <c r="U16" s="7">
        <f t="shared" si="5"/>
        <v>1.1</v>
      </c>
      <c r="V16" s="17">
        <v>0.91</v>
      </c>
      <c r="W16" s="17"/>
      <c r="X16" s="17">
        <v>0.19</v>
      </c>
    </row>
    <row r="17" spans="1:24" s="5" customFormat="1" ht="15.75">
      <c r="A17" s="44">
        <v>5</v>
      </c>
      <c r="B17" s="13" t="s">
        <v>16</v>
      </c>
      <c r="C17" s="7">
        <f t="shared" si="0"/>
        <v>37.9</v>
      </c>
      <c r="D17" s="7">
        <f t="shared" si="1"/>
        <v>5.9</v>
      </c>
      <c r="E17" s="6">
        <v>5.364</v>
      </c>
      <c r="F17" s="6"/>
      <c r="G17" s="6">
        <v>0.536</v>
      </c>
      <c r="H17" s="7">
        <f t="shared" si="2"/>
        <v>8</v>
      </c>
      <c r="I17" s="6">
        <v>6.667</v>
      </c>
      <c r="J17" s="6"/>
      <c r="K17" s="6">
        <v>1.333</v>
      </c>
      <c r="L17" s="7">
        <f t="shared" si="3"/>
        <v>8</v>
      </c>
      <c r="M17" s="6">
        <v>6.667</v>
      </c>
      <c r="N17" s="6"/>
      <c r="O17" s="6">
        <v>1.333</v>
      </c>
      <c r="P17" s="7">
        <f t="shared" si="4"/>
        <v>8</v>
      </c>
      <c r="Q17" s="6">
        <v>6.667</v>
      </c>
      <c r="R17" s="10"/>
      <c r="S17" s="10"/>
      <c r="T17" s="6">
        <v>1.333</v>
      </c>
      <c r="U17" s="7">
        <f t="shared" si="5"/>
        <v>8</v>
      </c>
      <c r="V17" s="6">
        <v>6.667</v>
      </c>
      <c r="X17" s="6">
        <v>1.333</v>
      </c>
    </row>
    <row r="18" spans="1:24" s="9" customFormat="1" ht="20.25" customHeight="1">
      <c r="A18" s="45">
        <v>6</v>
      </c>
      <c r="B18" s="13" t="s">
        <v>41</v>
      </c>
      <c r="C18" s="7">
        <f t="shared" si="0"/>
        <v>16.455</v>
      </c>
      <c r="D18" s="7">
        <f t="shared" si="1"/>
        <v>0</v>
      </c>
      <c r="E18" s="28">
        <v>0</v>
      </c>
      <c r="F18" s="28">
        <v>0</v>
      </c>
      <c r="G18" s="28">
        <v>0</v>
      </c>
      <c r="H18" s="7">
        <f t="shared" si="2"/>
        <v>7.205</v>
      </c>
      <c r="I18" s="29">
        <v>6.48</v>
      </c>
      <c r="J18" s="28">
        <v>0</v>
      </c>
      <c r="K18" s="28">
        <v>0.725</v>
      </c>
      <c r="L18" s="7">
        <f t="shared" si="3"/>
        <v>9.25</v>
      </c>
      <c r="M18" s="28">
        <v>7.4</v>
      </c>
      <c r="N18" s="28">
        <v>0</v>
      </c>
      <c r="O18" s="28">
        <v>1.85</v>
      </c>
      <c r="P18" s="7">
        <f t="shared" si="4"/>
        <v>0</v>
      </c>
      <c r="Q18" s="28">
        <v>0</v>
      </c>
      <c r="R18" s="28">
        <v>0</v>
      </c>
      <c r="S18" s="28">
        <v>0</v>
      </c>
      <c r="T18" s="28">
        <v>0</v>
      </c>
      <c r="U18" s="7">
        <f t="shared" si="5"/>
        <v>0</v>
      </c>
      <c r="V18" s="28">
        <v>0</v>
      </c>
      <c r="W18" s="28">
        <v>0</v>
      </c>
      <c r="X18" s="28">
        <v>0</v>
      </c>
    </row>
    <row r="19" spans="1:24" ht="27.75" customHeight="1">
      <c r="A19" s="43">
        <v>7</v>
      </c>
      <c r="B19" s="13" t="s">
        <v>23</v>
      </c>
      <c r="C19" s="7">
        <f t="shared" si="0"/>
        <v>25.96</v>
      </c>
      <c r="D19" s="7">
        <f t="shared" si="1"/>
        <v>5.2</v>
      </c>
      <c r="E19" s="6">
        <v>4.24</v>
      </c>
      <c r="F19" s="6">
        <v>0.53</v>
      </c>
      <c r="G19" s="6">
        <v>0.43</v>
      </c>
      <c r="H19" s="7">
        <f t="shared" si="2"/>
        <v>5.2</v>
      </c>
      <c r="I19" s="6">
        <v>4.24</v>
      </c>
      <c r="J19" s="6">
        <v>0.53</v>
      </c>
      <c r="K19" s="6">
        <v>0.43</v>
      </c>
      <c r="L19" s="7">
        <f t="shared" si="3"/>
        <v>5.2</v>
      </c>
      <c r="M19" s="6">
        <v>4.24</v>
      </c>
      <c r="N19" s="6">
        <v>0.53</v>
      </c>
      <c r="O19" s="6">
        <v>0.43</v>
      </c>
      <c r="P19" s="7">
        <f t="shared" si="4"/>
        <v>5.2</v>
      </c>
      <c r="Q19" s="6">
        <v>4.24</v>
      </c>
      <c r="R19" s="6"/>
      <c r="S19" s="6">
        <v>0.53</v>
      </c>
      <c r="T19" s="6">
        <v>0.43</v>
      </c>
      <c r="U19" s="7">
        <f t="shared" si="5"/>
        <v>5.16</v>
      </c>
      <c r="V19" s="6">
        <v>4.2</v>
      </c>
      <c r="W19" s="6">
        <v>0.53</v>
      </c>
      <c r="X19" s="6">
        <v>0.43</v>
      </c>
    </row>
    <row r="20" spans="1:24" s="8" customFormat="1" ht="26.25" customHeight="1">
      <c r="A20" s="43">
        <v>8</v>
      </c>
      <c r="B20" s="13" t="s">
        <v>24</v>
      </c>
      <c r="C20" s="7">
        <f t="shared" si="0"/>
        <v>0.667</v>
      </c>
      <c r="D20" s="7">
        <f t="shared" si="1"/>
        <v>0.12</v>
      </c>
      <c r="E20" s="7">
        <v>0.06</v>
      </c>
      <c r="F20" s="7">
        <v>0.048</v>
      </c>
      <c r="G20" s="7">
        <v>0.012</v>
      </c>
      <c r="H20" s="7">
        <f t="shared" si="2"/>
        <v>0.12</v>
      </c>
      <c r="I20" s="7">
        <v>0.06</v>
      </c>
      <c r="J20" s="7">
        <v>0.048</v>
      </c>
      <c r="K20" s="7">
        <v>0.012</v>
      </c>
      <c r="L20" s="7">
        <f t="shared" si="3"/>
        <v>0.132</v>
      </c>
      <c r="M20" s="7">
        <v>0.0396</v>
      </c>
      <c r="N20" s="7">
        <v>0.066</v>
      </c>
      <c r="O20" s="7">
        <v>0.0264</v>
      </c>
      <c r="P20" s="7">
        <f t="shared" si="4"/>
        <v>0.145</v>
      </c>
      <c r="Q20" s="7">
        <v>0.0435</v>
      </c>
      <c r="R20" s="7"/>
      <c r="S20" s="7">
        <v>0.0725</v>
      </c>
      <c r="T20" s="7">
        <v>0.029</v>
      </c>
      <c r="U20" s="7">
        <f t="shared" si="5"/>
        <v>0.15</v>
      </c>
      <c r="V20" s="7">
        <v>0.045</v>
      </c>
      <c r="W20" s="7">
        <v>0.075</v>
      </c>
      <c r="X20" s="7">
        <v>0.03</v>
      </c>
    </row>
    <row r="21" spans="1:24" s="8" customFormat="1" ht="27.75" customHeight="1">
      <c r="A21" s="43">
        <v>9</v>
      </c>
      <c r="B21" s="13" t="s">
        <v>34</v>
      </c>
      <c r="C21" s="7">
        <f>D21+H21+L21+P21+U21</f>
        <v>2.4090000000000003</v>
      </c>
      <c r="D21" s="7">
        <f>E21+F21+G21</f>
        <v>2.089</v>
      </c>
      <c r="E21" s="7">
        <v>1.776</v>
      </c>
      <c r="F21" s="7"/>
      <c r="G21" s="7">
        <v>0.313</v>
      </c>
      <c r="H21" s="7">
        <v>0.08</v>
      </c>
      <c r="I21" s="7">
        <v>0.068</v>
      </c>
      <c r="J21" s="7"/>
      <c r="K21" s="7">
        <v>0.012</v>
      </c>
      <c r="L21" s="7">
        <v>0.08</v>
      </c>
      <c r="M21" s="7">
        <v>0.068</v>
      </c>
      <c r="N21" s="7"/>
      <c r="O21" s="7">
        <v>0.012</v>
      </c>
      <c r="P21" s="7">
        <v>0.08</v>
      </c>
      <c r="Q21" s="7">
        <v>0.068</v>
      </c>
      <c r="R21" s="7"/>
      <c r="S21" s="7"/>
      <c r="T21" s="7">
        <v>0.012</v>
      </c>
      <c r="U21" s="7">
        <v>0.08</v>
      </c>
      <c r="V21" s="7">
        <v>0.068</v>
      </c>
      <c r="W21" s="7"/>
      <c r="X21" s="7">
        <v>0.012</v>
      </c>
    </row>
    <row r="22" spans="1:24" s="8" customFormat="1" ht="25.5" customHeight="1">
      <c r="A22" s="43">
        <v>10</v>
      </c>
      <c r="B22" s="13" t="s">
        <v>31</v>
      </c>
      <c r="C22" s="7">
        <f t="shared" si="0"/>
        <v>21.12</v>
      </c>
      <c r="D22" s="7">
        <f t="shared" si="1"/>
        <v>3.3</v>
      </c>
      <c r="E22" s="7">
        <v>3</v>
      </c>
      <c r="F22" s="7">
        <v>0.3</v>
      </c>
      <c r="G22" s="7"/>
      <c r="H22" s="7">
        <f t="shared" si="2"/>
        <v>3.52</v>
      </c>
      <c r="I22" s="7">
        <v>3.2</v>
      </c>
      <c r="J22" s="7">
        <v>0.32</v>
      </c>
      <c r="K22" s="7"/>
      <c r="L22" s="7">
        <f t="shared" si="3"/>
        <v>4.4</v>
      </c>
      <c r="M22" s="7">
        <v>4</v>
      </c>
      <c r="N22" s="7">
        <v>0.4</v>
      </c>
      <c r="O22" s="7"/>
      <c r="P22" s="7">
        <f t="shared" si="4"/>
        <v>4.4</v>
      </c>
      <c r="Q22" s="7">
        <v>4</v>
      </c>
      <c r="R22" s="7"/>
      <c r="S22" s="7">
        <v>0.4</v>
      </c>
      <c r="T22" s="7"/>
      <c r="U22" s="7">
        <f t="shared" si="5"/>
        <v>5.5</v>
      </c>
      <c r="V22" s="7">
        <v>5</v>
      </c>
      <c r="W22" s="7">
        <v>0.5</v>
      </c>
      <c r="X22" s="7"/>
    </row>
    <row r="23" spans="1:24" ht="29.25" customHeight="1">
      <c r="A23" s="43">
        <v>11</v>
      </c>
      <c r="B23" s="13" t="s">
        <v>27</v>
      </c>
      <c r="C23" s="7">
        <f t="shared" si="0"/>
        <v>4.995</v>
      </c>
      <c r="D23" s="7">
        <f t="shared" si="1"/>
        <v>0.999</v>
      </c>
      <c r="E23" s="6">
        <v>0.909</v>
      </c>
      <c r="F23" s="6"/>
      <c r="G23" s="6">
        <v>0.09</v>
      </c>
      <c r="H23" s="7">
        <f t="shared" si="2"/>
        <v>0.999</v>
      </c>
      <c r="I23" s="6">
        <v>0.833</v>
      </c>
      <c r="J23" s="6"/>
      <c r="K23" s="6">
        <v>0.166</v>
      </c>
      <c r="L23" s="7">
        <f t="shared" si="3"/>
        <v>0.999</v>
      </c>
      <c r="M23" s="6">
        <v>0.833</v>
      </c>
      <c r="N23" s="6"/>
      <c r="O23" s="6">
        <v>0.166</v>
      </c>
      <c r="P23" s="7">
        <f t="shared" si="4"/>
        <v>0.999</v>
      </c>
      <c r="Q23" s="6">
        <v>0.833</v>
      </c>
      <c r="R23" s="6"/>
      <c r="S23" s="53"/>
      <c r="T23" s="6">
        <v>0.166</v>
      </c>
      <c r="U23" s="7">
        <f t="shared" si="5"/>
        <v>0.999</v>
      </c>
      <c r="V23" s="6">
        <v>0.833</v>
      </c>
      <c r="W23" s="6"/>
      <c r="X23" s="6">
        <v>0.166</v>
      </c>
    </row>
    <row r="24" spans="1:24" ht="15.75">
      <c r="A24" s="43">
        <v>12</v>
      </c>
      <c r="B24" s="13" t="s">
        <v>12</v>
      </c>
      <c r="C24" s="7">
        <f t="shared" si="0"/>
        <v>15</v>
      </c>
      <c r="D24" s="7">
        <f t="shared" si="1"/>
        <v>3.75</v>
      </c>
      <c r="E24" s="6">
        <v>2.5</v>
      </c>
      <c r="F24" s="6">
        <v>1</v>
      </c>
      <c r="G24" s="6">
        <v>0.25</v>
      </c>
      <c r="H24" s="7">
        <f t="shared" si="2"/>
        <v>3.75</v>
      </c>
      <c r="I24" s="6">
        <v>2.5</v>
      </c>
      <c r="J24" s="6">
        <v>1</v>
      </c>
      <c r="K24" s="6">
        <v>0.25</v>
      </c>
      <c r="L24" s="7">
        <f t="shared" si="3"/>
        <v>2.5</v>
      </c>
      <c r="M24" s="6">
        <v>1.25</v>
      </c>
      <c r="N24" s="6">
        <v>1</v>
      </c>
      <c r="O24" s="6">
        <v>0.25</v>
      </c>
      <c r="P24" s="7">
        <f t="shared" si="4"/>
        <v>2.5</v>
      </c>
      <c r="Q24" s="6">
        <v>1.25</v>
      </c>
      <c r="R24" s="6"/>
      <c r="S24" s="6">
        <v>1</v>
      </c>
      <c r="T24" s="6">
        <v>0.25</v>
      </c>
      <c r="U24" s="7">
        <f t="shared" si="5"/>
        <v>2.5</v>
      </c>
      <c r="V24" s="6">
        <v>1.25</v>
      </c>
      <c r="W24" s="6">
        <v>1</v>
      </c>
      <c r="X24" s="6">
        <v>0.25</v>
      </c>
    </row>
    <row r="25" spans="1:24" ht="15.75">
      <c r="A25" s="43">
        <v>13</v>
      </c>
      <c r="B25" s="13" t="s">
        <v>13</v>
      </c>
      <c r="C25" s="7">
        <f t="shared" si="0"/>
        <v>8.3</v>
      </c>
      <c r="D25" s="7">
        <f t="shared" si="1"/>
        <v>4.1000000000000005</v>
      </c>
      <c r="E25" s="6">
        <v>3.7</v>
      </c>
      <c r="F25" s="6"/>
      <c r="G25" s="6">
        <v>0.4</v>
      </c>
      <c r="H25" s="7">
        <f t="shared" si="2"/>
        <v>0.9</v>
      </c>
      <c r="I25" s="6">
        <v>0.8</v>
      </c>
      <c r="J25" s="6"/>
      <c r="K25" s="6">
        <v>0.1</v>
      </c>
      <c r="L25" s="7">
        <f t="shared" si="3"/>
        <v>1.2999999999999998</v>
      </c>
      <c r="M25" s="6">
        <v>1.18</v>
      </c>
      <c r="N25" s="6">
        <v>0.12</v>
      </c>
      <c r="O25" s="6"/>
      <c r="P25" s="7">
        <f t="shared" si="4"/>
        <v>0.6000000000000001</v>
      </c>
      <c r="Q25" s="6">
        <v>0.55</v>
      </c>
      <c r="R25" s="6"/>
      <c r="S25" s="6"/>
      <c r="T25" s="6">
        <v>0.05</v>
      </c>
      <c r="U25" s="7">
        <f t="shared" si="5"/>
        <v>1.4</v>
      </c>
      <c r="V25" s="6">
        <v>1.27</v>
      </c>
      <c r="W25" s="6"/>
      <c r="X25" s="6">
        <v>0.13</v>
      </c>
    </row>
    <row r="26" spans="1:24" ht="25.5" customHeight="1">
      <c r="A26" s="43">
        <v>14</v>
      </c>
      <c r="B26" s="13" t="s">
        <v>28</v>
      </c>
      <c r="C26" s="7">
        <f t="shared" si="0"/>
        <v>16.08</v>
      </c>
      <c r="D26" s="7">
        <f t="shared" si="1"/>
        <v>3</v>
      </c>
      <c r="E26" s="18">
        <v>2.73</v>
      </c>
      <c r="F26" s="18"/>
      <c r="G26" s="18">
        <v>0.27</v>
      </c>
      <c r="H26" s="7">
        <f t="shared" si="2"/>
        <v>3.27</v>
      </c>
      <c r="I26" s="18">
        <v>2.73</v>
      </c>
      <c r="J26" s="18"/>
      <c r="K26" s="18">
        <v>0.54</v>
      </c>
      <c r="L26" s="7">
        <f t="shared" si="3"/>
        <v>3.27</v>
      </c>
      <c r="M26" s="18">
        <v>2.73</v>
      </c>
      <c r="N26" s="18"/>
      <c r="O26" s="18">
        <v>0.54</v>
      </c>
      <c r="P26" s="7">
        <f t="shared" si="4"/>
        <v>3.27</v>
      </c>
      <c r="Q26" s="18">
        <v>2.73</v>
      </c>
      <c r="R26" s="18"/>
      <c r="S26" s="18"/>
      <c r="T26" s="18">
        <v>0.54</v>
      </c>
      <c r="U26" s="7">
        <f t="shared" si="5"/>
        <v>3.27</v>
      </c>
      <c r="V26" s="18">
        <v>2.73</v>
      </c>
      <c r="W26" s="18"/>
      <c r="X26" s="18">
        <v>0.54</v>
      </c>
    </row>
    <row r="27" spans="1:24" ht="42" customHeight="1">
      <c r="A27" s="43">
        <v>15</v>
      </c>
      <c r="B27" s="13" t="s">
        <v>14</v>
      </c>
      <c r="C27" s="7">
        <f t="shared" si="0"/>
        <v>68.52000000000001</v>
      </c>
      <c r="D27" s="7">
        <f t="shared" si="1"/>
        <v>12.59</v>
      </c>
      <c r="E27" s="6">
        <v>10.7</v>
      </c>
      <c r="F27" s="6">
        <v>1.26</v>
      </c>
      <c r="G27" s="6">
        <v>0.63</v>
      </c>
      <c r="H27" s="7">
        <f t="shared" si="2"/>
        <v>13.920000000000002</v>
      </c>
      <c r="I27" s="6">
        <v>10.71</v>
      </c>
      <c r="J27" s="6">
        <v>2.14</v>
      </c>
      <c r="K27" s="6">
        <v>1.07</v>
      </c>
      <c r="L27" s="7">
        <f t="shared" si="3"/>
        <v>13.920000000000002</v>
      </c>
      <c r="M27" s="6">
        <v>10.71</v>
      </c>
      <c r="N27" s="6">
        <v>2.14</v>
      </c>
      <c r="O27" s="6">
        <v>1.07</v>
      </c>
      <c r="P27" s="7">
        <f t="shared" si="4"/>
        <v>14.180000000000001</v>
      </c>
      <c r="Q27" s="6">
        <v>10.71</v>
      </c>
      <c r="R27" s="6"/>
      <c r="S27" s="6">
        <v>2.4</v>
      </c>
      <c r="T27" s="6">
        <v>1.07</v>
      </c>
      <c r="U27" s="7">
        <f t="shared" si="5"/>
        <v>13.91</v>
      </c>
      <c r="V27" s="6">
        <v>10.7</v>
      </c>
      <c r="W27" s="6">
        <v>2.14</v>
      </c>
      <c r="X27" s="6">
        <v>1.07</v>
      </c>
    </row>
    <row r="28" spans="1:25" s="19" customFormat="1" ht="15.75">
      <c r="A28" s="42">
        <v>16</v>
      </c>
      <c r="B28" s="13" t="s">
        <v>30</v>
      </c>
      <c r="C28" s="7">
        <f t="shared" si="0"/>
        <v>6.000000000000001</v>
      </c>
      <c r="D28" s="7">
        <f t="shared" si="1"/>
        <v>1.2000000000000002</v>
      </c>
      <c r="E28" s="7">
        <v>1.08</v>
      </c>
      <c r="F28" s="7">
        <v>0.08</v>
      </c>
      <c r="G28" s="7">
        <v>0.04</v>
      </c>
      <c r="H28" s="7">
        <f t="shared" si="2"/>
        <v>1.2000000000000002</v>
      </c>
      <c r="I28" s="7">
        <v>1.08</v>
      </c>
      <c r="J28" s="7">
        <v>0.08</v>
      </c>
      <c r="K28" s="7">
        <v>0.04</v>
      </c>
      <c r="L28" s="7">
        <f t="shared" si="3"/>
        <v>1.2</v>
      </c>
      <c r="M28" s="7">
        <v>0.96</v>
      </c>
      <c r="N28" s="7">
        <v>0.16</v>
      </c>
      <c r="O28" s="7">
        <v>0.08</v>
      </c>
      <c r="P28" s="7">
        <f t="shared" si="4"/>
        <v>1.2</v>
      </c>
      <c r="Q28" s="7">
        <v>0.96</v>
      </c>
      <c r="R28" s="7"/>
      <c r="S28" s="7">
        <v>0.16</v>
      </c>
      <c r="T28" s="7">
        <v>0.08</v>
      </c>
      <c r="U28" s="7">
        <f t="shared" si="5"/>
        <v>1.2</v>
      </c>
      <c r="V28" s="7">
        <v>0.96</v>
      </c>
      <c r="W28" s="7">
        <v>0.16</v>
      </c>
      <c r="X28" s="7">
        <v>0.08</v>
      </c>
      <c r="Y28" s="27"/>
    </row>
    <row r="29" spans="1:24" ht="15.75">
      <c r="A29" s="43">
        <v>17</v>
      </c>
      <c r="B29" s="13" t="s">
        <v>29</v>
      </c>
      <c r="C29" s="7">
        <f t="shared" si="0"/>
        <v>11.149999999999999</v>
      </c>
      <c r="D29" s="7">
        <f t="shared" si="1"/>
        <v>1.5</v>
      </c>
      <c r="E29" s="16">
        <v>1.35</v>
      </c>
      <c r="F29" s="16"/>
      <c r="G29" s="16">
        <v>0.15</v>
      </c>
      <c r="H29" s="7">
        <f t="shared" si="2"/>
        <v>2</v>
      </c>
      <c r="I29" s="16">
        <v>1.6</v>
      </c>
      <c r="J29" s="16"/>
      <c r="K29" s="16">
        <v>0.4</v>
      </c>
      <c r="L29" s="7">
        <f t="shared" si="3"/>
        <v>2.55</v>
      </c>
      <c r="M29" s="16">
        <v>2.11</v>
      </c>
      <c r="N29" s="16"/>
      <c r="O29" s="16">
        <v>0.44</v>
      </c>
      <c r="P29" s="7">
        <f t="shared" si="4"/>
        <v>2.55</v>
      </c>
      <c r="Q29" s="16">
        <v>2.11</v>
      </c>
      <c r="R29" s="16"/>
      <c r="S29" s="16"/>
      <c r="T29" s="16">
        <v>0.44</v>
      </c>
      <c r="U29" s="7">
        <f t="shared" si="5"/>
        <v>2.55</v>
      </c>
      <c r="V29" s="16">
        <v>2.11</v>
      </c>
      <c r="W29" s="16"/>
      <c r="X29" s="16">
        <v>0.44</v>
      </c>
    </row>
    <row r="30" spans="1:24" s="37" customFormat="1" ht="31.5">
      <c r="A30" s="41"/>
      <c r="B30" s="30" t="s">
        <v>20</v>
      </c>
      <c r="C30" s="26">
        <f>SUM(C13:C29)</f>
        <v>255.42200000000003</v>
      </c>
      <c r="D30" s="26">
        <f t="shared" si="1"/>
        <v>48.016999999999996</v>
      </c>
      <c r="E30" s="36">
        <f aca="true" t="shared" si="6" ref="E30:X30">SUM(E13:E29)</f>
        <v>41.052</v>
      </c>
      <c r="F30" s="36">
        <f t="shared" si="6"/>
        <v>3.465</v>
      </c>
      <c r="G30" s="36">
        <f t="shared" si="6"/>
        <v>3.4999999999999996</v>
      </c>
      <c r="H30" s="26">
        <f t="shared" si="2"/>
        <v>55.405</v>
      </c>
      <c r="I30" s="36">
        <f t="shared" si="6"/>
        <v>45.216</v>
      </c>
      <c r="J30" s="36">
        <f t="shared" si="6"/>
        <v>4.338000000000001</v>
      </c>
      <c r="K30" s="36">
        <f t="shared" si="6"/>
        <v>5.851000000000001</v>
      </c>
      <c r="L30" s="26">
        <f t="shared" si="3"/>
        <v>57.05100000000001</v>
      </c>
      <c r="M30" s="36">
        <f t="shared" si="6"/>
        <v>45.4896</v>
      </c>
      <c r="N30" s="36">
        <f t="shared" si="6"/>
        <v>4.636000000000001</v>
      </c>
      <c r="O30" s="36">
        <f t="shared" si="6"/>
        <v>6.925400000000001</v>
      </c>
      <c r="P30" s="26">
        <f t="shared" si="4"/>
        <v>46.708</v>
      </c>
      <c r="Q30" s="36">
        <f t="shared" si="6"/>
        <v>36.9085</v>
      </c>
      <c r="R30" s="36">
        <f t="shared" si="6"/>
        <v>0</v>
      </c>
      <c r="S30" s="36">
        <f t="shared" si="6"/>
        <v>4.782500000000001</v>
      </c>
      <c r="T30" s="36">
        <f t="shared" si="6"/>
        <v>5.017</v>
      </c>
      <c r="U30" s="26">
        <f t="shared" si="5"/>
        <v>48.241</v>
      </c>
      <c r="V30" s="36">
        <f t="shared" si="6"/>
        <v>38.528</v>
      </c>
      <c r="W30" s="36">
        <f t="shared" si="6"/>
        <v>4.625</v>
      </c>
      <c r="X30" s="36">
        <f t="shared" si="6"/>
        <v>5.088</v>
      </c>
    </row>
    <row r="31" spans="1:24" ht="15.75">
      <c r="A31" s="40"/>
      <c r="B31" s="13" t="s">
        <v>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>
      <c r="A32" s="46">
        <v>1</v>
      </c>
      <c r="B32" s="13" t="s">
        <v>38</v>
      </c>
      <c r="C32" s="6">
        <f>D32+H32+L32+P32+U32</f>
        <v>0.65</v>
      </c>
      <c r="D32" s="6">
        <f>E32+F32+G32</f>
        <v>0.07999999999999999</v>
      </c>
      <c r="E32" s="6">
        <v>0.072</v>
      </c>
      <c r="F32" s="6">
        <v>0.008</v>
      </c>
      <c r="G32" s="6"/>
      <c r="H32" s="6">
        <f>I32+J32+K32</f>
        <v>0.12</v>
      </c>
      <c r="I32" s="6">
        <v>0.108</v>
      </c>
      <c r="J32" s="6">
        <v>0.012</v>
      </c>
      <c r="K32" s="6"/>
      <c r="L32" s="6">
        <f>M32+N32+O32</f>
        <v>0.15</v>
      </c>
      <c r="M32" s="6">
        <v>0.12</v>
      </c>
      <c r="N32" s="6">
        <v>0.03</v>
      </c>
      <c r="O32" s="6"/>
      <c r="P32" s="6">
        <f>Q32+S32+T32</f>
        <v>0.15</v>
      </c>
      <c r="Q32" s="6">
        <v>0.12</v>
      </c>
      <c r="R32" s="6"/>
      <c r="S32" s="6">
        <v>0.03</v>
      </c>
      <c r="T32" s="6"/>
      <c r="U32" s="6">
        <f>V32+W32+X32</f>
        <v>0.15</v>
      </c>
      <c r="V32" s="6">
        <v>0.12</v>
      </c>
      <c r="W32" s="6">
        <v>0.03</v>
      </c>
      <c r="X32" s="6"/>
    </row>
    <row r="33" spans="1:24" ht="15.75">
      <c r="A33" s="46">
        <v>2</v>
      </c>
      <c r="B33" s="13" t="s">
        <v>19</v>
      </c>
      <c r="C33" s="6">
        <f aca="true" t="shared" si="7" ref="C33:C40">D33+H33+L33+P33+U33</f>
        <v>2.11</v>
      </c>
      <c r="D33" s="6">
        <f aca="true" t="shared" si="8" ref="D33:D41">E33+F33+G33</f>
        <v>0.03</v>
      </c>
      <c r="E33" s="6"/>
      <c r="F33" s="6">
        <v>0.015</v>
      </c>
      <c r="G33" s="6">
        <v>0.015</v>
      </c>
      <c r="H33" s="6">
        <f aca="true" t="shared" si="9" ref="H33:H41">I33+J33+K33</f>
        <v>0.065</v>
      </c>
      <c r="I33" s="6"/>
      <c r="J33" s="6">
        <v>0.05</v>
      </c>
      <c r="K33" s="6">
        <v>0.015</v>
      </c>
      <c r="L33" s="6">
        <f aca="true" t="shared" si="10" ref="L33:L41">M33+N33+O33</f>
        <v>0.615</v>
      </c>
      <c r="M33" s="6">
        <v>0.5</v>
      </c>
      <c r="N33" s="6">
        <v>0.1</v>
      </c>
      <c r="O33" s="6">
        <v>0.015</v>
      </c>
      <c r="P33" s="6">
        <f aca="true" t="shared" si="11" ref="P33:P41">Q33+S33+T33</f>
        <v>0.7</v>
      </c>
      <c r="Q33" s="6">
        <v>0.5</v>
      </c>
      <c r="R33" s="6"/>
      <c r="S33" s="6">
        <v>0.1</v>
      </c>
      <c r="T33" s="6">
        <v>0.1</v>
      </c>
      <c r="U33" s="6">
        <f aca="true" t="shared" si="12" ref="U33:U41">V33+W33+X33</f>
        <v>0.7</v>
      </c>
      <c r="V33" s="6">
        <v>0.5</v>
      </c>
      <c r="W33" s="6">
        <v>0.1</v>
      </c>
      <c r="X33" s="14">
        <v>0.1</v>
      </c>
    </row>
    <row r="34" spans="1:24" ht="15.75">
      <c r="A34" s="46">
        <v>3</v>
      </c>
      <c r="B34" s="13" t="s">
        <v>8</v>
      </c>
      <c r="C34" s="6">
        <f t="shared" si="7"/>
        <v>3.04</v>
      </c>
      <c r="D34" s="6">
        <f t="shared" si="8"/>
        <v>0.82</v>
      </c>
      <c r="E34" s="6">
        <v>0.7</v>
      </c>
      <c r="F34" s="6">
        <v>0.12</v>
      </c>
      <c r="G34" s="6"/>
      <c r="H34" s="6">
        <f t="shared" si="9"/>
        <v>0.7799999999999999</v>
      </c>
      <c r="I34" s="6">
        <v>0.7</v>
      </c>
      <c r="J34" s="6">
        <v>0.08</v>
      </c>
      <c r="K34" s="6"/>
      <c r="L34" s="6">
        <f t="shared" si="10"/>
        <v>0.48000000000000004</v>
      </c>
      <c r="M34" s="6">
        <v>0.4</v>
      </c>
      <c r="N34" s="6">
        <v>0.08</v>
      </c>
      <c r="O34" s="6"/>
      <c r="P34" s="6">
        <f t="shared" si="11"/>
        <v>0.48000000000000004</v>
      </c>
      <c r="Q34" s="6">
        <v>0.4</v>
      </c>
      <c r="R34" s="6"/>
      <c r="S34" s="6">
        <v>0.08</v>
      </c>
      <c r="T34" s="6"/>
      <c r="U34" s="6">
        <f t="shared" si="12"/>
        <v>0.48000000000000004</v>
      </c>
      <c r="V34" s="6">
        <v>0.4</v>
      </c>
      <c r="W34" s="6">
        <v>0.08</v>
      </c>
      <c r="X34" s="6"/>
    </row>
    <row r="35" spans="1:24" ht="15.75">
      <c r="A35" s="46">
        <v>4</v>
      </c>
      <c r="B35" s="13" t="s">
        <v>15</v>
      </c>
      <c r="C35" s="6">
        <f t="shared" si="7"/>
        <v>3.4000000000000004</v>
      </c>
      <c r="D35" s="6">
        <f t="shared" si="8"/>
        <v>1</v>
      </c>
      <c r="E35" s="6">
        <v>0.5</v>
      </c>
      <c r="F35" s="6"/>
      <c r="G35" s="6">
        <v>0.5</v>
      </c>
      <c r="H35" s="6">
        <f t="shared" si="9"/>
        <v>0.6</v>
      </c>
      <c r="I35" s="6">
        <v>0.5</v>
      </c>
      <c r="J35" s="6"/>
      <c r="K35" s="6">
        <v>0.1</v>
      </c>
      <c r="L35" s="6">
        <f t="shared" si="10"/>
        <v>0.6</v>
      </c>
      <c r="M35" s="6">
        <v>0.5</v>
      </c>
      <c r="N35" s="6"/>
      <c r="O35" s="6">
        <v>0.1</v>
      </c>
      <c r="P35" s="6">
        <f t="shared" si="11"/>
        <v>0.6</v>
      </c>
      <c r="Q35" s="6">
        <v>0.5</v>
      </c>
      <c r="R35" s="6"/>
      <c r="S35" s="6"/>
      <c r="T35" s="6">
        <v>0.1</v>
      </c>
      <c r="U35" s="6">
        <f t="shared" si="12"/>
        <v>0.6</v>
      </c>
      <c r="V35" s="6">
        <v>0.5</v>
      </c>
      <c r="W35" s="6"/>
      <c r="X35" s="6">
        <v>0.1</v>
      </c>
    </row>
    <row r="36" spans="1:24" s="4" customFormat="1" ht="18" customHeight="1">
      <c r="A36" s="47">
        <v>5</v>
      </c>
      <c r="B36" s="54" t="s">
        <v>26</v>
      </c>
      <c r="C36" s="6">
        <f t="shared" si="7"/>
        <v>1.714</v>
      </c>
      <c r="D36" s="6">
        <f t="shared" si="8"/>
        <v>0.964</v>
      </c>
      <c r="E36" s="12">
        <v>0.877</v>
      </c>
      <c r="F36" s="12">
        <v>0</v>
      </c>
      <c r="G36" s="12">
        <v>0.087</v>
      </c>
      <c r="H36" s="6">
        <f t="shared" si="9"/>
        <v>0.552</v>
      </c>
      <c r="I36" s="12">
        <v>0.46</v>
      </c>
      <c r="J36" s="12">
        <v>0</v>
      </c>
      <c r="K36" s="12">
        <v>0.092</v>
      </c>
      <c r="L36" s="6">
        <f t="shared" si="10"/>
        <v>0.198</v>
      </c>
      <c r="M36" s="12">
        <v>0.165</v>
      </c>
      <c r="N36" s="12">
        <v>0</v>
      </c>
      <c r="O36" s="12">
        <v>0.033</v>
      </c>
      <c r="P36" s="6">
        <f t="shared" si="11"/>
        <v>0</v>
      </c>
      <c r="Q36" s="12">
        <v>0</v>
      </c>
      <c r="R36" s="12"/>
      <c r="S36" s="12">
        <v>0</v>
      </c>
      <c r="T36" s="12">
        <v>0</v>
      </c>
      <c r="U36" s="6">
        <f t="shared" si="12"/>
        <v>0</v>
      </c>
      <c r="V36" s="12">
        <v>0</v>
      </c>
      <c r="W36" s="12">
        <v>0</v>
      </c>
      <c r="X36" s="12"/>
    </row>
    <row r="37" spans="1:24" s="38" customFormat="1" ht="33" customHeight="1">
      <c r="A37" s="48">
        <v>6</v>
      </c>
      <c r="B37" s="13" t="s">
        <v>39</v>
      </c>
      <c r="C37" s="6">
        <f t="shared" si="7"/>
        <v>0.41700000000000004</v>
      </c>
      <c r="D37" s="6">
        <f t="shared" si="8"/>
        <v>0.095</v>
      </c>
      <c r="E37" s="13">
        <v>0.09</v>
      </c>
      <c r="F37" s="13">
        <v>0</v>
      </c>
      <c r="G37" s="13">
        <v>0.005</v>
      </c>
      <c r="H37" s="6">
        <f t="shared" si="9"/>
        <v>0.12100000000000001</v>
      </c>
      <c r="I37" s="13">
        <v>0.115</v>
      </c>
      <c r="J37" s="13">
        <v>0</v>
      </c>
      <c r="K37" s="13">
        <v>0.006</v>
      </c>
      <c r="L37" s="6">
        <f t="shared" si="10"/>
        <v>0.201</v>
      </c>
      <c r="M37" s="13">
        <v>0.191</v>
      </c>
      <c r="N37" s="13">
        <v>0</v>
      </c>
      <c r="O37" s="13">
        <v>0.01</v>
      </c>
      <c r="P37" s="6">
        <f t="shared" si="11"/>
        <v>0</v>
      </c>
      <c r="Q37" s="13">
        <v>0</v>
      </c>
      <c r="R37" s="13"/>
      <c r="S37" s="13">
        <v>0</v>
      </c>
      <c r="T37" s="13">
        <v>0</v>
      </c>
      <c r="U37" s="6">
        <f t="shared" si="12"/>
        <v>0</v>
      </c>
      <c r="V37" s="13">
        <v>0</v>
      </c>
      <c r="W37" s="13">
        <v>0</v>
      </c>
      <c r="X37" s="13">
        <v>0</v>
      </c>
    </row>
    <row r="38" spans="1:24" ht="31.5">
      <c r="A38" s="46">
        <v>7</v>
      </c>
      <c r="B38" s="13" t="s">
        <v>25</v>
      </c>
      <c r="C38" s="6">
        <f t="shared" si="7"/>
        <v>0.65</v>
      </c>
      <c r="D38" s="6">
        <f t="shared" si="8"/>
        <v>0.07999999999999999</v>
      </c>
      <c r="E38" s="7">
        <v>0.072</v>
      </c>
      <c r="F38" s="7"/>
      <c r="G38" s="7">
        <v>0.008</v>
      </c>
      <c r="H38" s="6">
        <f t="shared" si="9"/>
        <v>0.12</v>
      </c>
      <c r="I38" s="7">
        <v>0.108</v>
      </c>
      <c r="J38" s="7"/>
      <c r="K38" s="7">
        <v>0.012</v>
      </c>
      <c r="L38" s="6">
        <f t="shared" si="10"/>
        <v>0.15</v>
      </c>
      <c r="M38" s="7">
        <v>0.12</v>
      </c>
      <c r="N38" s="7"/>
      <c r="O38" s="7">
        <v>0.03</v>
      </c>
      <c r="P38" s="6">
        <f t="shared" si="11"/>
        <v>0.15</v>
      </c>
      <c r="Q38" s="7">
        <v>0.12</v>
      </c>
      <c r="R38" s="7"/>
      <c r="S38" s="7"/>
      <c r="T38" s="7">
        <v>0.03</v>
      </c>
      <c r="U38" s="6">
        <f t="shared" si="12"/>
        <v>0.15</v>
      </c>
      <c r="V38" s="7">
        <v>0.12</v>
      </c>
      <c r="X38" s="7">
        <v>0.03</v>
      </c>
    </row>
    <row r="39" spans="1:24" ht="15.75">
      <c r="A39" s="46">
        <v>8</v>
      </c>
      <c r="B39" s="20" t="s">
        <v>40</v>
      </c>
      <c r="C39" s="6">
        <f t="shared" si="7"/>
        <v>0.6219</v>
      </c>
      <c r="D39" s="6">
        <f t="shared" si="8"/>
        <v>0.11200000000000002</v>
      </c>
      <c r="E39" s="21">
        <v>0.1</v>
      </c>
      <c r="F39" s="21">
        <f>E39*0.1</f>
        <v>0.010000000000000002</v>
      </c>
      <c r="G39" s="21">
        <f>E39*0.02</f>
        <v>0.002</v>
      </c>
      <c r="H39" s="6">
        <f t="shared" si="9"/>
        <v>0.11200000000000002</v>
      </c>
      <c r="I39" s="21">
        <v>0.1</v>
      </c>
      <c r="J39" s="21">
        <f>I39*0.1</f>
        <v>0.010000000000000002</v>
      </c>
      <c r="K39" s="21">
        <f>I39*0.02</f>
        <v>0.002</v>
      </c>
      <c r="L39" s="6">
        <f t="shared" si="10"/>
        <v>0.1403</v>
      </c>
      <c r="M39" s="21">
        <v>0.115</v>
      </c>
      <c r="N39" s="21">
        <f>M39*0.2</f>
        <v>0.023000000000000003</v>
      </c>
      <c r="O39" s="21">
        <f>M39*0.02</f>
        <v>0.0023</v>
      </c>
      <c r="P39" s="6">
        <f t="shared" si="11"/>
        <v>0.2323</v>
      </c>
      <c r="Q39" s="21">
        <v>0.115</v>
      </c>
      <c r="R39" s="21">
        <f>Q39*0.2</f>
        <v>0.023000000000000003</v>
      </c>
      <c r="S39" s="21">
        <f>Q39*0.02</f>
        <v>0.0023</v>
      </c>
      <c r="T39" s="21">
        <v>0.115</v>
      </c>
      <c r="U39" s="6">
        <f t="shared" si="12"/>
        <v>0.025300000000000003</v>
      </c>
      <c r="V39" s="21">
        <f>T39*0.2</f>
        <v>0.023000000000000003</v>
      </c>
      <c r="W39" s="21">
        <f>T39*0.02</f>
        <v>0.0023</v>
      </c>
      <c r="X39" s="6"/>
    </row>
    <row r="40" spans="1:24" s="37" customFormat="1" ht="37.5">
      <c r="A40" s="41"/>
      <c r="B40" s="33" t="s">
        <v>21</v>
      </c>
      <c r="C40" s="26">
        <f t="shared" si="7"/>
        <v>12.6029</v>
      </c>
      <c r="D40" s="26">
        <f t="shared" si="8"/>
        <v>3.181</v>
      </c>
      <c r="E40" s="26">
        <f>SUM(E32:E39)</f>
        <v>2.411</v>
      </c>
      <c r="F40" s="26">
        <f>SUM(F32:F39)</f>
        <v>0.153</v>
      </c>
      <c r="G40" s="26">
        <f>SUM(G32:G39)</f>
        <v>0.617</v>
      </c>
      <c r="H40" s="26">
        <f t="shared" si="9"/>
        <v>2.4699999999999998</v>
      </c>
      <c r="I40" s="26">
        <f>SUM(I32:I39)</f>
        <v>2.0909999999999997</v>
      </c>
      <c r="J40" s="26">
        <f>SUM(J32:J39)</f>
        <v>0.15200000000000002</v>
      </c>
      <c r="K40" s="26">
        <f>SUM(K32:K39)</f>
        <v>0.22700000000000004</v>
      </c>
      <c r="L40" s="26">
        <f t="shared" si="10"/>
        <v>2.5343000000000004</v>
      </c>
      <c r="M40" s="26">
        <f>SUM(M32:M39)</f>
        <v>2.111</v>
      </c>
      <c r="N40" s="26">
        <f>SUM(N32:N39)</f>
        <v>0.233</v>
      </c>
      <c r="O40" s="26">
        <f>SUM(O32:O39)</f>
        <v>0.19030000000000002</v>
      </c>
      <c r="P40" s="26">
        <f t="shared" si="11"/>
        <v>2.3123</v>
      </c>
      <c r="Q40" s="26">
        <f>SUM(Q32:Q39)</f>
        <v>1.7550000000000001</v>
      </c>
      <c r="R40" s="26">
        <f>SUM(R32:R39)</f>
        <v>0.023000000000000003</v>
      </c>
      <c r="S40" s="26">
        <f>SUM(S32:S39)</f>
        <v>0.21230000000000002</v>
      </c>
      <c r="T40" s="26">
        <f>SUM(T32:T39)</f>
        <v>0.34500000000000003</v>
      </c>
      <c r="U40" s="26">
        <f t="shared" si="12"/>
        <v>2.1053</v>
      </c>
      <c r="V40" s="26">
        <f>SUM(V32:V39)</f>
        <v>1.663</v>
      </c>
      <c r="W40" s="26">
        <f>SUM(W32:W39)</f>
        <v>0.21230000000000002</v>
      </c>
      <c r="X40" s="26">
        <f>SUM(X32:X39)</f>
        <v>0.23</v>
      </c>
    </row>
    <row r="41" spans="1:24" s="37" customFormat="1" ht="31.5">
      <c r="A41" s="41"/>
      <c r="B41" s="26" t="s">
        <v>22</v>
      </c>
      <c r="C41" s="26">
        <v>268.024</v>
      </c>
      <c r="D41" s="26">
        <f t="shared" si="8"/>
        <v>51.198</v>
      </c>
      <c r="E41" s="26">
        <f>E40+E30</f>
        <v>43.463</v>
      </c>
      <c r="F41" s="26">
        <f>F40+F30</f>
        <v>3.618</v>
      </c>
      <c r="G41" s="26">
        <f>G40+G30</f>
        <v>4.116999999999999</v>
      </c>
      <c r="H41" s="26">
        <f t="shared" si="9"/>
        <v>57.87500000000001</v>
      </c>
      <c r="I41" s="26">
        <f>I40+I30</f>
        <v>47.307</v>
      </c>
      <c r="J41" s="26">
        <f>J40+J30</f>
        <v>4.490000000000001</v>
      </c>
      <c r="K41" s="26">
        <f>K40+K30</f>
        <v>6.078000000000001</v>
      </c>
      <c r="L41" s="26">
        <f t="shared" si="10"/>
        <v>59.585300000000004</v>
      </c>
      <c r="M41" s="26">
        <f>M40+M30</f>
        <v>47.6006</v>
      </c>
      <c r="N41" s="26">
        <f>N40+N30</f>
        <v>4.869000000000001</v>
      </c>
      <c r="O41" s="26">
        <f>O40+O30</f>
        <v>7.1157</v>
      </c>
      <c r="P41" s="26">
        <f t="shared" si="11"/>
        <v>49.0203</v>
      </c>
      <c r="Q41" s="26">
        <f>Q40+Q30</f>
        <v>38.6635</v>
      </c>
      <c r="R41" s="26">
        <f>R40+R30</f>
        <v>0.023000000000000003</v>
      </c>
      <c r="S41" s="26">
        <f>S40+S30</f>
        <v>4.994800000000001</v>
      </c>
      <c r="T41" s="26">
        <f>T40+T30</f>
        <v>5.362</v>
      </c>
      <c r="U41" s="26">
        <f t="shared" si="12"/>
        <v>50.34629999999999</v>
      </c>
      <c r="V41" s="26">
        <f>V40+V30</f>
        <v>40.190999999999995</v>
      </c>
      <c r="W41" s="26">
        <f>W40+W30</f>
        <v>4.8373</v>
      </c>
      <c r="X41" s="26">
        <f>X40+X30</f>
        <v>5.3180000000000005</v>
      </c>
    </row>
    <row r="42" spans="2:24" ht="15.75">
      <c r="B42" s="1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2:24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2:24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24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</sheetData>
  <sheetProtection/>
  <mergeCells count="15">
    <mergeCell ref="P10:P12"/>
    <mergeCell ref="U10:U12"/>
    <mergeCell ref="B5:X6"/>
    <mergeCell ref="V10:X10"/>
    <mergeCell ref="E10:G10"/>
    <mergeCell ref="I10:K10"/>
    <mergeCell ref="M10:O10"/>
    <mergeCell ref="Q10:T10"/>
    <mergeCell ref="D8:X9"/>
    <mergeCell ref="A8:A12"/>
    <mergeCell ref="D10:D12"/>
    <mergeCell ref="H10:H12"/>
    <mergeCell ref="C8:C12"/>
    <mergeCell ref="B8:B12"/>
    <mergeCell ref="L10:L12"/>
  </mergeCells>
  <printOptions/>
  <pageMargins left="0.73" right="0.7" top="0.84" bottom="0.21" header="0.85" footer="0.17"/>
  <pageSetup fitToHeight="3" horizontalDpi="300" verticalDpi="300" orientation="landscape" paperSize="9" scale="58" r:id="rId1"/>
  <headerFooter alignWithMargins="0">
    <oddHeader>&amp;R&amp;10&amp;P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2010-05-12T13:45:26Z</cp:lastPrinted>
  <dcterms:created xsi:type="dcterms:W3CDTF">2007-09-15T15:36:40Z</dcterms:created>
  <dcterms:modified xsi:type="dcterms:W3CDTF">2012-03-29T13:30:06Z</dcterms:modified>
  <cp:category/>
  <cp:version/>
  <cp:contentType/>
  <cp:contentStatus/>
</cp:coreProperties>
</file>